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5"/>
  </bookViews>
  <sheets>
    <sheet name="AL" sheetId="1" r:id="rId1"/>
    <sheet name="BI" sheetId="2" r:id="rId2"/>
    <sheet name="CN" sheetId="3" r:id="rId3"/>
    <sheet name="NO" sheetId="4" r:id="rId4"/>
    <sheet name="TO" sheetId="5" r:id="rId5"/>
    <sheet name="VCO" sheetId="6" r:id="rId6"/>
  </sheets>
  <definedNames>
    <definedName name="_xlnm.Print_Area" localSheetId="0">'AL'!$A$1:$Q$28</definedName>
    <definedName name="_xlnm.Print_Area" localSheetId="2">'CN'!$A$2:$R$26</definedName>
    <definedName name="_xlnm.Print_Area" localSheetId="3">'NO'!$A$2:$R$21</definedName>
    <definedName name="_xlnm.Print_Area" localSheetId="5">'VCO'!$A$2:$R$18</definedName>
  </definedNames>
  <calcPr fullCalcOnLoad="1"/>
</workbook>
</file>

<file path=xl/sharedStrings.xml><?xml version="1.0" encoding="utf-8"?>
<sst xmlns="http://schemas.openxmlformats.org/spreadsheetml/2006/main" count="281" uniqueCount="143">
  <si>
    <t>ELETTORI</t>
  </si>
  <si>
    <t>VOTANTI</t>
  </si>
  <si>
    <t>CANDIDATO PRESIDENTE</t>
  </si>
  <si>
    <t>VOTI</t>
  </si>
  <si>
    <t>LISTE COLLEGATE</t>
  </si>
  <si>
    <t>SEGGI</t>
  </si>
  <si>
    <t>SCHEDE NULLE</t>
  </si>
  <si>
    <t>SCHEDE BIANCHE</t>
  </si>
  <si>
    <t>SCHEDE CONT. NON ASS.</t>
  </si>
  <si>
    <t>% VOTANTI</t>
  </si>
  <si>
    <t>N°  SEZIONI</t>
  </si>
  <si>
    <t>Stradella Francesco Pietro</t>
  </si>
  <si>
    <t>Pdl</t>
  </si>
  <si>
    <t>Lega Nord</t>
  </si>
  <si>
    <t>La Destra</t>
  </si>
  <si>
    <t>L'Ambiente</t>
  </si>
  <si>
    <t>TOTALE</t>
  </si>
  <si>
    <t>Filippi Paolo</t>
  </si>
  <si>
    <t>Partito Democratico</t>
  </si>
  <si>
    <t>Di Pietro Italia dei Valori</t>
  </si>
  <si>
    <t>LC "In Provincia Filippi Presidente</t>
  </si>
  <si>
    <t>Sinistrae libertà</t>
  </si>
  <si>
    <t>Moderati</t>
  </si>
  <si>
    <t>Comunisti italiani</t>
  </si>
  <si>
    <t>Unione Pensionati</t>
  </si>
  <si>
    <t>LC "Movimento democratico-crescere insieme per la provincia"</t>
  </si>
  <si>
    <t>Barosini Giovanni</t>
  </si>
  <si>
    <t>ELETTO</t>
  </si>
  <si>
    <t>Udc</t>
  </si>
  <si>
    <t>Giovine Michele</t>
  </si>
  <si>
    <t>Lega Padana</t>
  </si>
  <si>
    <t>Part. Pensionati</t>
  </si>
  <si>
    <t>Ristorto Daniele Giuseppe</t>
  </si>
  <si>
    <t>LC "Donne pari opportunità</t>
  </si>
  <si>
    <t>MPA Movimento per le autonomie</t>
  </si>
  <si>
    <t>Partito liberale italiano</t>
  </si>
  <si>
    <t>LC "Impresa e territorio"</t>
  </si>
  <si>
    <t>Fulceri Bruno</t>
  </si>
  <si>
    <t>LC "Al centro il cittadini Fulceri Bruno presidente</t>
  </si>
  <si>
    <t>TOTALE VOTI PRESIDENTE</t>
  </si>
  <si>
    <t>Naggi Giovanni Pietro Enrico</t>
  </si>
  <si>
    <t>Rifondazione comunista</t>
  </si>
  <si>
    <t>TOTALE VOTI LISTA</t>
  </si>
  <si>
    <t>TOTALE COALIZ.</t>
  </si>
  <si>
    <t>NESSUN CANDIDATO ELETTO</t>
  </si>
  <si>
    <t>Simonetti Roberto</t>
  </si>
  <si>
    <t>LC "Civica per Simonetti e Scanzio"</t>
  </si>
  <si>
    <t>Fiamma Tricolore</t>
  </si>
  <si>
    <t>Libertas Democrazia cristiana</t>
  </si>
  <si>
    <t>Ronzani Gianni Wilmer</t>
  </si>
  <si>
    <t>LC "Lista Ronzani"</t>
  </si>
  <si>
    <t>Partito socialista</t>
  </si>
  <si>
    <t>Belletti Silvio</t>
  </si>
  <si>
    <t>Sinistra per il Biellese</t>
  </si>
  <si>
    <t>Gherscfeld Roberto</t>
  </si>
  <si>
    <t>Di Pietro Italia dei valori</t>
  </si>
  <si>
    <t>Bertocco Matteo</t>
  </si>
  <si>
    <t>Delmastro Delle Vedove Sandro</t>
  </si>
  <si>
    <t>LC "Libertà per il biellese"</t>
  </si>
  <si>
    <t>Ferrari Giancarlo</t>
  </si>
  <si>
    <t>Mov. Ind. Biellese</t>
  </si>
  <si>
    <t>Amisano Massimo</t>
  </si>
  <si>
    <t>LC "Lista Montoro"</t>
  </si>
  <si>
    <t>Gancia Gianna</t>
  </si>
  <si>
    <t>LC "Liberali per la granda"</t>
  </si>
  <si>
    <t>LC "Il popolo del futuro"</t>
  </si>
  <si>
    <t>LC "Donne per la granda"</t>
  </si>
  <si>
    <t>Democrazia cristiana-DC</t>
  </si>
  <si>
    <t>Movimento per l'Italia</t>
  </si>
  <si>
    <t>Taricco Giacomino detto Mino</t>
  </si>
  <si>
    <t>LC "Progetto Cuneo-Taricco Presidente"</t>
  </si>
  <si>
    <t>LC "Cuneo provincia grande-Taricco Presidente"</t>
  </si>
  <si>
    <t>Sinistra-per la provincia di Cuneo</t>
  </si>
  <si>
    <t>Partito Socialista Liberale</t>
  </si>
  <si>
    <t>Delfino Teresio</t>
  </si>
  <si>
    <t>LC "Indipendenti per la Granda"</t>
  </si>
  <si>
    <t>Ponso Tullio</t>
  </si>
  <si>
    <t>DI Pietro Italia dei Valori</t>
  </si>
  <si>
    <t>Di Giambattista Ivano</t>
  </si>
  <si>
    <t>Rifondaz. Comun.-sinistra europea-com.it.</t>
  </si>
  <si>
    <t>Chiarenza Paolo</t>
  </si>
  <si>
    <t>Carpani Marco</t>
  </si>
  <si>
    <t>Curetti Luciano</t>
  </si>
  <si>
    <t>Partito comunista dei lavoratori</t>
  </si>
  <si>
    <t>Sozzani Diego</t>
  </si>
  <si>
    <t>Vedovato Sergio</t>
  </si>
  <si>
    <t>Partito democratico</t>
  </si>
  <si>
    <t>Sinistra e libertà</t>
  </si>
  <si>
    <t>De vito Giuseppina</t>
  </si>
  <si>
    <t>Brisca Lidia in Menepace</t>
  </si>
  <si>
    <t>Rifond. Com.-sinistra europea-com.it.</t>
  </si>
  <si>
    <t>Torriani Luigi</t>
  </si>
  <si>
    <t>Partito pensionati</t>
  </si>
  <si>
    <t>FiammaTricolore</t>
  </si>
  <si>
    <t>Tarditi Vittorio</t>
  </si>
  <si>
    <t>LC "Centro di libertà-Traditi Presidente"</t>
  </si>
  <si>
    <t>Bucciero Giacomo</t>
  </si>
  <si>
    <t>Reddi Massimo</t>
  </si>
  <si>
    <t>Gemelli Marco</t>
  </si>
  <si>
    <t>LC "Lega diritti del malato"</t>
  </si>
  <si>
    <t>Cappai Antonio</t>
  </si>
  <si>
    <t>MPAMovimento perle autonomie</t>
  </si>
  <si>
    <t>TOTALE VOTI LISTE</t>
  </si>
  <si>
    <t>Saitta Antonio</t>
  </si>
  <si>
    <t>Sinistra-per la provincia di Torino</t>
  </si>
  <si>
    <t>LC "Insieme per la provincia"</t>
  </si>
  <si>
    <t>Fed. Verdi</t>
  </si>
  <si>
    <t>Pensionati invalidi</t>
  </si>
  <si>
    <t>Porchietto Claudia</t>
  </si>
  <si>
    <t>LC "Claudia Porchietto è ora"</t>
  </si>
  <si>
    <t>Partito Liberale Italiano</t>
  </si>
  <si>
    <t>Alleanza di centro per la libertà</t>
  </si>
  <si>
    <t>UDEUR Popolari</t>
  </si>
  <si>
    <t>Vietti Michele Giuseppe</t>
  </si>
  <si>
    <t>Rabellino Renzo</t>
  </si>
  <si>
    <t>Listadel grillo parlante</t>
  </si>
  <si>
    <t>Partito pwensionati</t>
  </si>
  <si>
    <t>Lista granata</t>
  </si>
  <si>
    <t>Democrazia cristiana-libertà-DC</t>
  </si>
  <si>
    <t>Verdi Verdi</t>
  </si>
  <si>
    <t>Argentino Ciro Massimo</t>
  </si>
  <si>
    <t>D'Elia Tommaso</t>
  </si>
  <si>
    <t>Bertola Vittorio</t>
  </si>
  <si>
    <t>LC "Acqua ambiente energia sviluppo trasp."</t>
  </si>
  <si>
    <t>Rosano Alessandro</t>
  </si>
  <si>
    <t>Brescia Alessandro</t>
  </si>
  <si>
    <t>LC "Movimento democratico per la provincia"</t>
  </si>
  <si>
    <t>Ngandu Mukendi detto Gippò</t>
  </si>
  <si>
    <t>Sinistra critica</t>
  </si>
  <si>
    <t>Nicotra Riccardo</t>
  </si>
  <si>
    <t>Partito socialista e liberale</t>
  </si>
  <si>
    <t>Varaldo Lorenzo</t>
  </si>
  <si>
    <t>LC "Per l'unità per il divieto di licenziare"</t>
  </si>
  <si>
    <t>Piarulli Antonio</t>
  </si>
  <si>
    <t>Movimento PPA</t>
  </si>
  <si>
    <t>Nobili Massimo</t>
  </si>
  <si>
    <t>LC "Nuove prospettive per una provincia tra la gente"</t>
  </si>
  <si>
    <t>Ravaioli Paolo</t>
  </si>
  <si>
    <t>LC "Per il VCO con Ravaioli"</t>
  </si>
  <si>
    <t>Rif. Comun.-sinistra europea-com.it.</t>
  </si>
  <si>
    <t>Sinistra-per la provincia del VCO</t>
  </si>
  <si>
    <t>LC "G Generazione VCO voglio cambiare oggi"</t>
  </si>
  <si>
    <t>Poli Carlo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</si>
</sst>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10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3" fontId="1" fillId="0" borderId="10" xfId="0" applyNumberFormat="1" applyFont="1" applyBorder="1" applyAlignment="1">
      <alignment vertical="top" wrapText="1"/>
    </xf>
    <xf numFmtId="10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 vertical="top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vertical="top" wrapText="1"/>
    </xf>
    <xf numFmtId="10" fontId="1" fillId="0" borderId="12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10" fontId="1" fillId="0" borderId="0" xfId="0" applyNumberFormat="1" applyFont="1" applyBorder="1" applyAlignment="1">
      <alignment vertical="top" wrapText="1"/>
    </xf>
    <xf numFmtId="3" fontId="1" fillId="0" borderId="13" xfId="0" applyNumberFormat="1" applyFont="1" applyBorder="1" applyAlignment="1">
      <alignment vertical="top" wrapText="1"/>
    </xf>
    <xf numFmtId="10" fontId="1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vertical="top" wrapText="1"/>
    </xf>
    <xf numFmtId="0" fontId="1" fillId="0" borderId="15" xfId="0" applyFont="1" applyBorder="1" applyAlignment="1">
      <alignment/>
    </xf>
    <xf numFmtId="3" fontId="1" fillId="0" borderId="15" xfId="0" applyNumberFormat="1" applyFont="1" applyBorder="1" applyAlignment="1">
      <alignment vertical="top" wrapText="1"/>
    </xf>
    <xf numFmtId="10" fontId="1" fillId="0" borderId="15" xfId="0" applyNumberFormat="1" applyFont="1" applyBorder="1" applyAlignment="1">
      <alignment vertical="top" wrapText="1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vertical="top" wrapText="1"/>
    </xf>
    <xf numFmtId="10" fontId="1" fillId="0" borderId="11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10" fontId="2" fillId="0" borderId="11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 vertical="top" wrapText="1"/>
    </xf>
    <xf numFmtId="10" fontId="1" fillId="0" borderId="16" xfId="0" applyNumberFormat="1" applyFont="1" applyBorder="1" applyAlignment="1">
      <alignment vertical="top" wrapText="1"/>
    </xf>
    <xf numFmtId="0" fontId="1" fillId="0" borderId="16" xfId="0" applyFont="1" applyFill="1" applyBorder="1" applyAlignment="1">
      <alignment/>
    </xf>
    <xf numFmtId="3" fontId="1" fillId="0" borderId="0" xfId="0" applyNumberFormat="1" applyFont="1" applyAlignment="1">
      <alignment vertical="top" wrapText="1"/>
    </xf>
    <xf numFmtId="10" fontId="1" fillId="0" borderId="0" xfId="0" applyNumberFormat="1" applyFont="1" applyAlignment="1">
      <alignment vertical="top" wrapText="1"/>
    </xf>
    <xf numFmtId="0" fontId="1" fillId="0" borderId="15" xfId="0" applyFont="1" applyFill="1" applyBorder="1" applyAlignment="1">
      <alignment/>
    </xf>
    <xf numFmtId="3" fontId="2" fillId="0" borderId="17" xfId="0" applyNumberFormat="1" applyFont="1" applyBorder="1" applyAlignment="1">
      <alignment vertical="top" wrapText="1"/>
    </xf>
    <xf numFmtId="3" fontId="2" fillId="0" borderId="18" xfId="0" applyNumberFormat="1" applyFont="1" applyBorder="1" applyAlignment="1">
      <alignment vertical="top" wrapText="1"/>
    </xf>
    <xf numFmtId="10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 vertical="top" wrapText="1"/>
    </xf>
    <xf numFmtId="10" fontId="1" fillId="0" borderId="0" xfId="0" applyNumberFormat="1" applyFont="1" applyAlignment="1">
      <alignment/>
    </xf>
    <xf numFmtId="0" fontId="1" fillId="0" borderId="11" xfId="0" applyFont="1" applyBorder="1" applyAlignment="1">
      <alignment vertical="top"/>
    </xf>
    <xf numFmtId="3" fontId="1" fillId="0" borderId="18" xfId="0" applyNumberFormat="1" applyFont="1" applyBorder="1" applyAlignment="1">
      <alignment vertical="top" wrapText="1"/>
    </xf>
    <xf numFmtId="10" fontId="1" fillId="0" borderId="18" xfId="0" applyNumberFormat="1" applyFont="1" applyBorder="1" applyAlignment="1">
      <alignment vertical="top" wrapText="1"/>
    </xf>
    <xf numFmtId="0" fontId="2" fillId="0" borderId="16" xfId="0" applyFont="1" applyBorder="1" applyAlignment="1">
      <alignment/>
    </xf>
    <xf numFmtId="10" fontId="1" fillId="0" borderId="20" xfId="0" applyNumberFormat="1" applyFont="1" applyBorder="1" applyAlignment="1">
      <alignment vertical="top" wrapText="1"/>
    </xf>
    <xf numFmtId="3" fontId="2" fillId="0" borderId="21" xfId="0" applyNumberFormat="1" applyFont="1" applyBorder="1" applyAlignment="1">
      <alignment vertical="top" wrapText="1"/>
    </xf>
    <xf numFmtId="3" fontId="1" fillId="0" borderId="22" xfId="0" applyNumberFormat="1" applyFont="1" applyBorder="1" applyAlignment="1">
      <alignment vertical="top" wrapText="1"/>
    </xf>
    <xf numFmtId="3" fontId="1" fillId="0" borderId="23" xfId="0" applyNumberFormat="1" applyFont="1" applyBorder="1" applyAlignment="1">
      <alignment vertical="top" wrapText="1"/>
    </xf>
    <xf numFmtId="10" fontId="1" fillId="0" borderId="23" xfId="0" applyNumberFormat="1" applyFont="1" applyBorder="1" applyAlignment="1">
      <alignment/>
    </xf>
    <xf numFmtId="10" fontId="1" fillId="0" borderId="23" xfId="0" applyNumberFormat="1" applyFont="1" applyBorder="1" applyAlignment="1">
      <alignment vertical="top" wrapText="1"/>
    </xf>
    <xf numFmtId="10" fontId="1" fillId="0" borderId="24" xfId="0" applyNumberFormat="1" applyFont="1" applyBorder="1" applyAlignment="1">
      <alignment vertical="top" wrapText="1"/>
    </xf>
    <xf numFmtId="10" fontId="1" fillId="0" borderId="14" xfId="0" applyNumberFormat="1" applyFont="1" applyBorder="1" applyAlignment="1">
      <alignment vertical="top" wrapText="1"/>
    </xf>
    <xf numFmtId="3" fontId="1" fillId="0" borderId="17" xfId="0" applyNumberFormat="1" applyFont="1" applyBorder="1" applyAlignment="1">
      <alignment vertical="top" wrapText="1"/>
    </xf>
    <xf numFmtId="10" fontId="1" fillId="0" borderId="18" xfId="0" applyNumberFormat="1" applyFont="1" applyBorder="1" applyAlignment="1">
      <alignment/>
    </xf>
    <xf numFmtId="10" fontId="1" fillId="0" borderId="19" xfId="0" applyNumberFormat="1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2" fillId="0" borderId="15" xfId="0" applyNumberFormat="1" applyFont="1" applyBorder="1" applyAlignment="1">
      <alignment vertical="top" wrapText="1"/>
    </xf>
    <xf numFmtId="10" fontId="1" fillId="0" borderId="21" xfId="0" applyNumberFormat="1" applyFont="1" applyBorder="1" applyAlignment="1">
      <alignment vertical="top" wrapText="1"/>
    </xf>
    <xf numFmtId="0" fontId="2" fillId="0" borderId="2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6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8"/>
  <sheetViews>
    <sheetView zoomScalePageLayoutView="0" workbookViewId="0" topLeftCell="E1">
      <selection activeCell="O28" sqref="O28"/>
    </sheetView>
  </sheetViews>
  <sheetFormatPr defaultColWidth="9.140625" defaultRowHeight="12.75"/>
  <cols>
    <col min="1" max="1" width="8.8515625" style="37" bestFit="1" customWidth="1"/>
    <col min="2" max="2" width="8.140625" style="37" bestFit="1" customWidth="1"/>
    <col min="3" max="3" width="7.8515625" style="44" customWidth="1"/>
    <col min="4" max="4" width="7.421875" style="37" bestFit="1" customWidth="1"/>
    <col min="5" max="5" width="6.421875" style="37" bestFit="1" customWidth="1"/>
    <col min="6" max="6" width="6.28125" style="37" bestFit="1" customWidth="1"/>
    <col min="7" max="7" width="5.57421875" style="37" bestFit="1" customWidth="1"/>
    <col min="8" max="8" width="6.28125" style="37" bestFit="1" customWidth="1"/>
    <col min="9" max="9" width="3.00390625" style="37" bestFit="1" customWidth="1"/>
    <col min="10" max="10" width="7.28125" style="37" customWidth="1"/>
    <col min="11" max="11" width="23.8515625" style="1" bestFit="1" customWidth="1"/>
    <col min="12" max="12" width="7.28125" style="1" bestFit="1" customWidth="1"/>
    <col min="13" max="13" width="7.421875" style="37" bestFit="1" customWidth="1"/>
    <col min="14" max="14" width="7.28125" style="38" bestFit="1" customWidth="1"/>
    <col min="15" max="15" width="27.421875" style="1" customWidth="1"/>
    <col min="16" max="16" width="7.57421875" style="37" bestFit="1" customWidth="1"/>
    <col min="17" max="17" width="7.28125" style="38" bestFit="1" customWidth="1"/>
    <col min="18" max="18" width="9.140625" style="37" customWidth="1"/>
    <col min="19" max="19" width="8.140625" style="37" bestFit="1" customWidth="1"/>
    <col min="20" max="20" width="8.140625" style="38" customWidth="1"/>
    <col min="21" max="21" width="7.57421875" style="37" bestFit="1" customWidth="1"/>
    <col min="22" max="22" width="7.57421875" style="38" customWidth="1"/>
    <col min="23" max="23" width="10.57421875" style="37" customWidth="1"/>
    <col min="24" max="24" width="9.140625" style="38" customWidth="1"/>
    <col min="25" max="16384" width="9.140625" style="1" customWidth="1"/>
  </cols>
  <sheetData>
    <row r="2" spans="1:24" s="3" customFormat="1" ht="36" customHeight="1">
      <c r="A2" s="6" t="s">
        <v>0</v>
      </c>
      <c r="B2" s="6" t="s">
        <v>1</v>
      </c>
      <c r="C2" s="7" t="s">
        <v>9</v>
      </c>
      <c r="D2" s="6" t="s">
        <v>10</v>
      </c>
      <c r="E2" s="72" t="s">
        <v>7</v>
      </c>
      <c r="F2" s="72"/>
      <c r="G2" s="72" t="s">
        <v>6</v>
      </c>
      <c r="H2" s="72"/>
      <c r="I2" s="72" t="s">
        <v>8</v>
      </c>
      <c r="J2" s="72"/>
      <c r="K2" s="8" t="s">
        <v>2</v>
      </c>
      <c r="L2" s="8" t="s">
        <v>27</v>
      </c>
      <c r="M2" s="70" t="s">
        <v>3</v>
      </c>
      <c r="N2" s="71"/>
      <c r="O2" s="8" t="s">
        <v>4</v>
      </c>
      <c r="P2" s="70" t="s">
        <v>3</v>
      </c>
      <c r="Q2" s="71"/>
      <c r="R2" s="5"/>
      <c r="S2" s="73"/>
      <c r="T2" s="73"/>
      <c r="U2" s="73"/>
      <c r="V2" s="73"/>
      <c r="W2" s="73"/>
      <c r="X2" s="73"/>
    </row>
    <row r="3" spans="1:24" ht="12">
      <c r="A3" s="10">
        <v>370593</v>
      </c>
      <c r="B3" s="10">
        <v>264144</v>
      </c>
      <c r="C3" s="11">
        <f>B3/A3</f>
        <v>0.7127603597477556</v>
      </c>
      <c r="D3" s="10">
        <v>545</v>
      </c>
      <c r="E3" s="10">
        <v>11039</v>
      </c>
      <c r="F3" s="12">
        <f>E3/B3</f>
        <v>0.041791598522018296</v>
      </c>
      <c r="G3" s="10">
        <v>8583</v>
      </c>
      <c r="H3" s="12">
        <f>G3/B3</f>
        <v>0.032493639832818465</v>
      </c>
      <c r="I3" s="10">
        <v>15</v>
      </c>
      <c r="J3" s="12">
        <f>I3/B3</f>
        <v>5.678720697801199E-05</v>
      </c>
      <c r="K3" s="13" t="s">
        <v>11</v>
      </c>
      <c r="L3" s="67" t="s">
        <v>44</v>
      </c>
      <c r="M3" s="14">
        <v>114024</v>
      </c>
      <c r="N3" s="15">
        <f>M3/M28</f>
        <v>0.46634247690250175</v>
      </c>
      <c r="O3" s="13" t="s">
        <v>12</v>
      </c>
      <c r="P3" s="14">
        <v>70314</v>
      </c>
      <c r="Q3" s="15">
        <f>P3/$P$28</f>
        <v>0.3124636161240007</v>
      </c>
      <c r="R3" s="16"/>
      <c r="S3" s="16"/>
      <c r="T3" s="17"/>
      <c r="U3" s="16"/>
      <c r="V3" s="17"/>
      <c r="W3" s="16"/>
      <c r="X3" s="17"/>
    </row>
    <row r="4" spans="1:24" ht="12">
      <c r="A4" s="18"/>
      <c r="B4" s="16"/>
      <c r="C4" s="19"/>
      <c r="D4" s="16"/>
      <c r="E4" s="16"/>
      <c r="F4" s="16"/>
      <c r="G4" s="16"/>
      <c r="H4" s="16"/>
      <c r="I4" s="16"/>
      <c r="J4" s="20"/>
      <c r="K4" s="13"/>
      <c r="L4" s="68"/>
      <c r="M4" s="14"/>
      <c r="N4" s="15"/>
      <c r="O4" s="13" t="s">
        <v>13</v>
      </c>
      <c r="P4" s="14">
        <v>30760</v>
      </c>
      <c r="Q4" s="15">
        <f aca="true" t="shared" si="0" ref="Q4:Q27">P4/$P$28</f>
        <v>0.13669227795281538</v>
      </c>
      <c r="R4" s="16"/>
      <c r="S4" s="16"/>
      <c r="T4" s="17"/>
      <c r="U4" s="16"/>
      <c r="V4" s="17"/>
      <c r="W4" s="16"/>
      <c r="X4" s="17"/>
    </row>
    <row r="5" spans="1:24" ht="12">
      <c r="A5" s="18"/>
      <c r="B5" s="16"/>
      <c r="C5" s="19"/>
      <c r="D5" s="16"/>
      <c r="E5" s="16"/>
      <c r="F5" s="16"/>
      <c r="G5" s="16"/>
      <c r="H5" s="16"/>
      <c r="I5" s="16"/>
      <c r="J5" s="20"/>
      <c r="K5" s="13"/>
      <c r="L5" s="68"/>
      <c r="M5" s="14"/>
      <c r="N5" s="15"/>
      <c r="O5" s="13" t="s">
        <v>14</v>
      </c>
      <c r="P5" s="14">
        <v>2923</v>
      </c>
      <c r="Q5" s="15">
        <f t="shared" si="0"/>
        <v>0.01298932147126396</v>
      </c>
      <c r="R5" s="16"/>
      <c r="S5" s="16"/>
      <c r="T5" s="17"/>
      <c r="U5" s="16"/>
      <c r="V5" s="17"/>
      <c r="W5" s="16"/>
      <c r="X5" s="17"/>
    </row>
    <row r="6" spans="1:24" ht="12">
      <c r="A6" s="18"/>
      <c r="B6" s="16"/>
      <c r="C6" s="19"/>
      <c r="D6" s="16"/>
      <c r="E6" s="16"/>
      <c r="F6" s="16"/>
      <c r="G6" s="16"/>
      <c r="H6" s="16"/>
      <c r="I6" s="16"/>
      <c r="J6" s="20"/>
      <c r="K6" s="13"/>
      <c r="L6" s="68"/>
      <c r="M6" s="14"/>
      <c r="N6" s="15"/>
      <c r="O6" s="21" t="s">
        <v>15</v>
      </c>
      <c r="P6" s="22">
        <v>1969</v>
      </c>
      <c r="Q6" s="23">
        <f t="shared" si="0"/>
        <v>0.008749905568566108</v>
      </c>
      <c r="R6" s="16"/>
      <c r="S6" s="16"/>
      <c r="T6" s="17"/>
      <c r="U6" s="16"/>
      <c r="V6" s="17"/>
      <c r="W6" s="16"/>
      <c r="X6" s="17"/>
    </row>
    <row r="7" spans="1:24" ht="12">
      <c r="A7" s="18"/>
      <c r="B7" s="16"/>
      <c r="C7" s="19"/>
      <c r="D7" s="16"/>
      <c r="E7" s="16"/>
      <c r="F7" s="16"/>
      <c r="G7" s="16"/>
      <c r="H7" s="16"/>
      <c r="I7" s="16"/>
      <c r="J7" s="20"/>
      <c r="K7" s="24"/>
      <c r="L7" s="68"/>
      <c r="M7" s="25"/>
      <c r="N7" s="26"/>
      <c r="O7" s="9" t="s">
        <v>43</v>
      </c>
      <c r="P7" s="27">
        <f>SUM(P3:P6)</f>
        <v>105966</v>
      </c>
      <c r="Q7" s="28">
        <f t="shared" si="0"/>
        <v>0.47089512111664616</v>
      </c>
      <c r="R7" s="16"/>
      <c r="S7" s="16"/>
      <c r="T7" s="17"/>
      <c r="U7" s="16"/>
      <c r="V7" s="17"/>
      <c r="W7" s="16"/>
      <c r="X7" s="17"/>
    </row>
    <row r="8" spans="1:24" ht="12">
      <c r="A8" s="18"/>
      <c r="B8" s="16"/>
      <c r="C8" s="19"/>
      <c r="D8" s="16"/>
      <c r="E8" s="16"/>
      <c r="F8" s="16"/>
      <c r="G8" s="16"/>
      <c r="H8" s="16"/>
      <c r="I8" s="16"/>
      <c r="J8" s="20"/>
      <c r="K8" s="13" t="s">
        <v>17</v>
      </c>
      <c r="L8" s="68"/>
      <c r="M8" s="14">
        <v>105948</v>
      </c>
      <c r="N8" s="15">
        <f>M8/M28</f>
        <v>0.4333127476922951</v>
      </c>
      <c r="O8" s="29" t="s">
        <v>18</v>
      </c>
      <c r="P8" s="14">
        <v>53796</v>
      </c>
      <c r="Q8" s="15">
        <f t="shared" si="0"/>
        <v>0.2390603961232008</v>
      </c>
      <c r="R8" s="16"/>
      <c r="S8" s="16"/>
      <c r="T8" s="17"/>
      <c r="U8" s="16"/>
      <c r="V8" s="17"/>
      <c r="W8" s="16"/>
      <c r="X8" s="17"/>
    </row>
    <row r="9" spans="1:24" ht="12">
      <c r="A9" s="18"/>
      <c r="B9" s="16"/>
      <c r="C9" s="19"/>
      <c r="D9" s="16"/>
      <c r="E9" s="16"/>
      <c r="F9" s="16"/>
      <c r="G9" s="16"/>
      <c r="H9" s="16"/>
      <c r="I9" s="16"/>
      <c r="J9" s="20"/>
      <c r="K9" s="13"/>
      <c r="L9" s="68"/>
      <c r="M9" s="14"/>
      <c r="N9" s="15"/>
      <c r="O9" s="29" t="s">
        <v>19</v>
      </c>
      <c r="P9" s="14">
        <v>12304</v>
      </c>
      <c r="Q9" s="15">
        <f t="shared" si="0"/>
        <v>0.05467691118112616</v>
      </c>
      <c r="R9" s="16"/>
      <c r="S9" s="16"/>
      <c r="T9" s="17"/>
      <c r="U9" s="16"/>
      <c r="V9" s="17"/>
      <c r="W9" s="16"/>
      <c r="X9" s="17"/>
    </row>
    <row r="10" spans="1:24" ht="12">
      <c r="A10" s="18"/>
      <c r="B10" s="16"/>
      <c r="C10" s="19"/>
      <c r="D10" s="16"/>
      <c r="E10" s="16"/>
      <c r="F10" s="16"/>
      <c r="G10" s="16"/>
      <c r="H10" s="16"/>
      <c r="I10" s="16"/>
      <c r="J10" s="20"/>
      <c r="K10" s="13"/>
      <c r="L10" s="68"/>
      <c r="M10" s="14"/>
      <c r="N10" s="15"/>
      <c r="O10" s="29" t="s">
        <v>20</v>
      </c>
      <c r="P10" s="14">
        <v>11543</v>
      </c>
      <c r="Q10" s="15">
        <f t="shared" si="0"/>
        <v>0.051295154889770746</v>
      </c>
      <c r="R10" s="16"/>
      <c r="S10" s="16"/>
      <c r="T10" s="17"/>
      <c r="U10" s="16"/>
      <c r="V10" s="17"/>
      <c r="W10" s="16"/>
      <c r="X10" s="17"/>
    </row>
    <row r="11" spans="1:24" ht="12">
      <c r="A11" s="18"/>
      <c r="B11" s="16"/>
      <c r="C11" s="19"/>
      <c r="D11" s="16"/>
      <c r="E11" s="16"/>
      <c r="F11" s="16"/>
      <c r="G11" s="16"/>
      <c r="H11" s="16"/>
      <c r="I11" s="16"/>
      <c r="J11" s="20"/>
      <c r="K11" s="13"/>
      <c r="L11" s="68"/>
      <c r="M11" s="14"/>
      <c r="N11" s="15"/>
      <c r="O11" s="29" t="s">
        <v>21</v>
      </c>
      <c r="P11" s="14">
        <v>8188</v>
      </c>
      <c r="Q11" s="15">
        <f t="shared" si="0"/>
        <v>0.036386097915398326</v>
      </c>
      <c r="R11" s="16"/>
      <c r="S11" s="16"/>
      <c r="T11" s="17"/>
      <c r="U11" s="16"/>
      <c r="V11" s="17"/>
      <c r="W11" s="16"/>
      <c r="X11" s="17"/>
    </row>
    <row r="12" spans="1:24" ht="12">
      <c r="A12" s="18"/>
      <c r="B12" s="16"/>
      <c r="C12" s="19"/>
      <c r="D12" s="16"/>
      <c r="E12" s="16"/>
      <c r="F12" s="16"/>
      <c r="G12" s="16"/>
      <c r="H12" s="16"/>
      <c r="I12" s="16"/>
      <c r="J12" s="20"/>
      <c r="K12" s="13"/>
      <c r="L12" s="68"/>
      <c r="M12" s="14"/>
      <c r="N12" s="15"/>
      <c r="O12" s="29" t="s">
        <v>22</v>
      </c>
      <c r="P12" s="14">
        <v>4794</v>
      </c>
      <c r="Q12" s="15">
        <f t="shared" si="0"/>
        <v>0.021303731485884166</v>
      </c>
      <c r="R12" s="16"/>
      <c r="S12" s="16"/>
      <c r="T12" s="17"/>
      <c r="U12" s="16"/>
      <c r="V12" s="17"/>
      <c r="W12" s="16"/>
      <c r="X12" s="17"/>
    </row>
    <row r="13" spans="1:24" ht="12">
      <c r="A13" s="18"/>
      <c r="B13" s="16"/>
      <c r="C13" s="19"/>
      <c r="D13" s="16"/>
      <c r="E13" s="16"/>
      <c r="F13" s="16"/>
      <c r="G13" s="16"/>
      <c r="H13" s="16"/>
      <c r="I13" s="16"/>
      <c r="J13" s="20"/>
      <c r="K13" s="13"/>
      <c r="L13" s="68"/>
      <c r="M13" s="14"/>
      <c r="N13" s="15"/>
      <c r="O13" s="29" t="s">
        <v>23</v>
      </c>
      <c r="P13" s="14">
        <v>4485</v>
      </c>
      <c r="Q13" s="15">
        <f t="shared" si="0"/>
        <v>0.019930587341299644</v>
      </c>
      <c r="R13" s="16"/>
      <c r="S13" s="16"/>
      <c r="T13" s="17"/>
      <c r="U13" s="16"/>
      <c r="V13" s="17"/>
      <c r="W13" s="16"/>
      <c r="X13" s="17"/>
    </row>
    <row r="14" spans="1:24" ht="12">
      <c r="A14" s="18"/>
      <c r="B14" s="16"/>
      <c r="C14" s="19"/>
      <c r="D14" s="16"/>
      <c r="E14" s="16"/>
      <c r="F14" s="16"/>
      <c r="G14" s="16"/>
      <c r="H14" s="16"/>
      <c r="I14" s="16"/>
      <c r="J14" s="20"/>
      <c r="K14" s="13"/>
      <c r="L14" s="68"/>
      <c r="M14" s="14"/>
      <c r="N14" s="15"/>
      <c r="O14" s="29" t="s">
        <v>24</v>
      </c>
      <c r="P14" s="14">
        <v>1158</v>
      </c>
      <c r="Q14" s="15">
        <f t="shared" si="0"/>
        <v>0.005145957668054623</v>
      </c>
      <c r="R14" s="16"/>
      <c r="S14" s="16"/>
      <c r="T14" s="17"/>
      <c r="U14" s="16"/>
      <c r="V14" s="17"/>
      <c r="W14" s="16"/>
      <c r="X14" s="17"/>
    </row>
    <row r="15" spans="1:24" ht="36">
      <c r="A15" s="18"/>
      <c r="B15" s="16"/>
      <c r="C15" s="19"/>
      <c r="D15" s="16"/>
      <c r="E15" s="16"/>
      <c r="F15" s="16"/>
      <c r="G15" s="16"/>
      <c r="H15" s="16"/>
      <c r="I15" s="16"/>
      <c r="J15" s="20"/>
      <c r="K15" s="13"/>
      <c r="L15" s="68"/>
      <c r="M15" s="14"/>
      <c r="N15" s="15"/>
      <c r="O15" s="30" t="s">
        <v>25</v>
      </c>
      <c r="P15" s="22">
        <v>1034</v>
      </c>
      <c r="Q15" s="23">
        <f t="shared" si="0"/>
        <v>0.0045949224773475655</v>
      </c>
      <c r="R15" s="16"/>
      <c r="S15" s="16"/>
      <c r="T15" s="17"/>
      <c r="U15" s="16"/>
      <c r="V15" s="17"/>
      <c r="W15" s="16"/>
      <c r="X15" s="17"/>
    </row>
    <row r="16" spans="1:24" ht="12">
      <c r="A16" s="18"/>
      <c r="B16" s="16"/>
      <c r="C16" s="19"/>
      <c r="D16" s="16"/>
      <c r="E16" s="16"/>
      <c r="F16" s="16"/>
      <c r="G16" s="16"/>
      <c r="H16" s="16"/>
      <c r="I16" s="16"/>
      <c r="J16" s="20"/>
      <c r="K16" s="24"/>
      <c r="L16" s="68"/>
      <c r="M16" s="25"/>
      <c r="N16" s="26"/>
      <c r="O16" s="9" t="s">
        <v>43</v>
      </c>
      <c r="P16" s="27">
        <f>SUM(P8:P15)</f>
        <v>97302</v>
      </c>
      <c r="Q16" s="28">
        <f t="shared" si="0"/>
        <v>0.432393759082082</v>
      </c>
      <c r="R16" s="16"/>
      <c r="S16" s="16"/>
      <c r="T16" s="17"/>
      <c r="U16" s="16"/>
      <c r="V16" s="17"/>
      <c r="W16" s="16"/>
      <c r="X16" s="17"/>
    </row>
    <row r="17" spans="1:24" ht="12">
      <c r="A17" s="18"/>
      <c r="B17" s="16"/>
      <c r="C17" s="19"/>
      <c r="D17" s="16"/>
      <c r="E17" s="16"/>
      <c r="F17" s="16"/>
      <c r="G17" s="16"/>
      <c r="H17" s="16"/>
      <c r="I17" s="16"/>
      <c r="J17" s="20"/>
      <c r="K17" s="31" t="s">
        <v>26</v>
      </c>
      <c r="L17" s="68"/>
      <c r="M17" s="10">
        <v>9212</v>
      </c>
      <c r="N17" s="12">
        <f>M17/M28</f>
        <v>0.03767581296241007</v>
      </c>
      <c r="O17" s="32" t="s">
        <v>28</v>
      </c>
      <c r="P17" s="10">
        <v>8541</v>
      </c>
      <c r="Q17" s="26">
        <f t="shared" si="0"/>
        <v>0.03795477067604019</v>
      </c>
      <c r="R17" s="16"/>
      <c r="S17" s="16"/>
      <c r="T17" s="17"/>
      <c r="U17" s="16"/>
      <c r="V17" s="17"/>
      <c r="W17" s="16"/>
      <c r="X17" s="17"/>
    </row>
    <row r="18" spans="1:24" ht="12">
      <c r="A18" s="18"/>
      <c r="B18" s="16"/>
      <c r="C18" s="19"/>
      <c r="D18" s="16"/>
      <c r="E18" s="16"/>
      <c r="F18" s="16"/>
      <c r="G18" s="16"/>
      <c r="H18" s="16"/>
      <c r="I18" s="16"/>
      <c r="J18" s="20"/>
      <c r="K18" s="33" t="s">
        <v>40</v>
      </c>
      <c r="L18" s="68"/>
      <c r="M18" s="34">
        <v>5842</v>
      </c>
      <c r="N18" s="35">
        <f>M18/M28</f>
        <v>0.023892976479201005</v>
      </c>
      <c r="O18" s="36" t="s">
        <v>41</v>
      </c>
      <c r="P18" s="34">
        <v>5649</v>
      </c>
      <c r="Q18" s="26">
        <f t="shared" si="0"/>
        <v>0.025103208002452995</v>
      </c>
      <c r="R18" s="16"/>
      <c r="S18" s="16"/>
      <c r="T18" s="17"/>
      <c r="U18" s="16"/>
      <c r="V18" s="17"/>
      <c r="W18" s="16"/>
      <c r="X18" s="17"/>
    </row>
    <row r="19" spans="1:17" ht="12">
      <c r="A19" s="18"/>
      <c r="B19" s="16"/>
      <c r="C19" s="19"/>
      <c r="D19" s="16"/>
      <c r="E19" s="16"/>
      <c r="F19" s="16"/>
      <c r="G19" s="16"/>
      <c r="H19" s="16"/>
      <c r="I19" s="16"/>
      <c r="J19" s="20"/>
      <c r="K19" s="33" t="s">
        <v>29</v>
      </c>
      <c r="L19" s="68"/>
      <c r="M19" s="34">
        <v>4555</v>
      </c>
      <c r="N19" s="35"/>
      <c r="O19" s="36" t="s">
        <v>30</v>
      </c>
      <c r="P19" s="34">
        <v>2518</v>
      </c>
      <c r="Q19" s="15">
        <f t="shared" si="0"/>
        <v>0.011189569437099778</v>
      </c>
    </row>
    <row r="20" spans="1:17" ht="12">
      <c r="A20" s="18"/>
      <c r="B20" s="16"/>
      <c r="C20" s="19"/>
      <c r="D20" s="16"/>
      <c r="E20" s="16"/>
      <c r="F20" s="16"/>
      <c r="G20" s="16"/>
      <c r="H20" s="16"/>
      <c r="I20" s="16"/>
      <c r="J20" s="20"/>
      <c r="K20" s="13"/>
      <c r="L20" s="68"/>
      <c r="M20" s="14"/>
      <c r="N20" s="15"/>
      <c r="O20" s="21" t="s">
        <v>31</v>
      </c>
      <c r="P20" s="22">
        <v>916</v>
      </c>
      <c r="Q20" s="23">
        <f t="shared" si="0"/>
        <v>0.004070550279739236</v>
      </c>
    </row>
    <row r="21" spans="1:17" ht="12">
      <c r="A21" s="18"/>
      <c r="B21" s="16"/>
      <c r="C21" s="19"/>
      <c r="D21" s="16"/>
      <c r="E21" s="16"/>
      <c r="F21" s="16"/>
      <c r="G21" s="16"/>
      <c r="H21" s="16"/>
      <c r="I21" s="16"/>
      <c r="J21" s="20"/>
      <c r="K21" s="24"/>
      <c r="L21" s="68"/>
      <c r="M21" s="25"/>
      <c r="N21" s="26"/>
      <c r="O21" s="9" t="s">
        <v>43</v>
      </c>
      <c r="P21" s="27">
        <f>SUM(P19:P20)</f>
        <v>3434</v>
      </c>
      <c r="Q21" s="28">
        <f t="shared" si="0"/>
        <v>0.015260119716839013</v>
      </c>
    </row>
    <row r="22" spans="1:17" ht="12">
      <c r="A22" s="18"/>
      <c r="B22" s="16"/>
      <c r="C22" s="19"/>
      <c r="D22" s="16"/>
      <c r="E22" s="16"/>
      <c r="F22" s="16"/>
      <c r="G22" s="16"/>
      <c r="H22" s="16"/>
      <c r="I22" s="16"/>
      <c r="J22" s="20"/>
      <c r="K22" s="13" t="s">
        <v>32</v>
      </c>
      <c r="L22" s="68"/>
      <c r="M22" s="14">
        <v>4374</v>
      </c>
      <c r="N22" s="15">
        <f>M22/M28</f>
        <v>0.01788905839096631</v>
      </c>
      <c r="O22" s="29" t="s">
        <v>33</v>
      </c>
      <c r="P22" s="14">
        <v>1405</v>
      </c>
      <c r="Q22" s="15">
        <f t="shared" si="0"/>
        <v>0.006243584217285618</v>
      </c>
    </row>
    <row r="23" spans="1:17" ht="12">
      <c r="A23" s="18"/>
      <c r="B23" s="16"/>
      <c r="C23" s="19"/>
      <c r="D23" s="16"/>
      <c r="E23" s="16"/>
      <c r="F23" s="16"/>
      <c r="G23" s="16"/>
      <c r="H23" s="16"/>
      <c r="I23" s="16"/>
      <c r="J23" s="20"/>
      <c r="K23" s="13"/>
      <c r="L23" s="68"/>
      <c r="M23" s="14"/>
      <c r="N23" s="15"/>
      <c r="O23" s="29" t="s">
        <v>34</v>
      </c>
      <c r="P23" s="14">
        <v>1073</v>
      </c>
      <c r="Q23" s="15">
        <f t="shared" si="0"/>
        <v>0.004768231932489301</v>
      </c>
    </row>
    <row r="24" spans="1:17" ht="12">
      <c r="A24" s="18"/>
      <c r="B24" s="16"/>
      <c r="C24" s="19"/>
      <c r="D24" s="16"/>
      <c r="E24" s="16"/>
      <c r="F24" s="16"/>
      <c r="G24" s="16"/>
      <c r="H24" s="16"/>
      <c r="I24" s="16"/>
      <c r="J24" s="20"/>
      <c r="K24" s="13"/>
      <c r="L24" s="68"/>
      <c r="M24" s="14"/>
      <c r="N24" s="15"/>
      <c r="O24" s="29" t="s">
        <v>35</v>
      </c>
      <c r="P24" s="14">
        <v>672</v>
      </c>
      <c r="Q24" s="15">
        <f t="shared" si="0"/>
        <v>0.0029862552270576055</v>
      </c>
    </row>
    <row r="25" spans="1:17" ht="12">
      <c r="A25" s="18"/>
      <c r="B25" s="16"/>
      <c r="C25" s="19"/>
      <c r="D25" s="16"/>
      <c r="E25" s="16"/>
      <c r="F25" s="16"/>
      <c r="G25" s="16"/>
      <c r="H25" s="16"/>
      <c r="I25" s="16"/>
      <c r="J25" s="20"/>
      <c r="K25" s="13"/>
      <c r="L25" s="68"/>
      <c r="M25" s="14"/>
      <c r="N25" s="15"/>
      <c r="O25" s="39" t="s">
        <v>36</v>
      </c>
      <c r="P25" s="22">
        <v>522</v>
      </c>
      <c r="Q25" s="23">
        <f t="shared" si="0"/>
        <v>0.00231968039958939</v>
      </c>
    </row>
    <row r="26" spans="1:17" ht="12">
      <c r="A26" s="18"/>
      <c r="B26" s="16"/>
      <c r="C26" s="19"/>
      <c r="D26" s="16"/>
      <c r="E26" s="16"/>
      <c r="F26" s="16"/>
      <c r="G26" s="16"/>
      <c r="H26" s="16"/>
      <c r="I26" s="16"/>
      <c r="J26" s="20"/>
      <c r="K26" s="24"/>
      <c r="L26" s="68"/>
      <c r="M26" s="25"/>
      <c r="N26" s="26"/>
      <c r="O26" s="9" t="s">
        <v>43</v>
      </c>
      <c r="P26" s="27">
        <f>SUM(P22:P25)</f>
        <v>3672</v>
      </c>
      <c r="Q26" s="28">
        <f t="shared" si="0"/>
        <v>0.016317751776421915</v>
      </c>
    </row>
    <row r="27" spans="1:17" ht="24">
      <c r="A27" s="18"/>
      <c r="B27" s="16"/>
      <c r="C27" s="19"/>
      <c r="D27" s="16"/>
      <c r="E27" s="16"/>
      <c r="F27" s="16"/>
      <c r="G27" s="16"/>
      <c r="H27" s="16"/>
      <c r="I27" s="16"/>
      <c r="J27" s="20"/>
      <c r="K27" s="45" t="s">
        <v>37</v>
      </c>
      <c r="L27" s="69"/>
      <c r="M27" s="25">
        <v>552</v>
      </c>
      <c r="N27" s="26">
        <f>M27/M28</f>
        <v>0.002257604076774898</v>
      </c>
      <c r="O27" s="26" t="s">
        <v>38</v>
      </c>
      <c r="P27" s="25">
        <v>467</v>
      </c>
      <c r="Q27" s="26">
        <f t="shared" si="0"/>
        <v>0.0020752696295177108</v>
      </c>
    </row>
    <row r="28" spans="1:24" s="2" customFormat="1" ht="12">
      <c r="A28" s="40"/>
      <c r="B28" s="41"/>
      <c r="C28" s="42"/>
      <c r="D28" s="41"/>
      <c r="E28" s="41"/>
      <c r="F28" s="41"/>
      <c r="G28" s="41"/>
      <c r="H28" s="41"/>
      <c r="I28" s="41"/>
      <c r="J28" s="43"/>
      <c r="K28" s="65" t="s">
        <v>39</v>
      </c>
      <c r="L28" s="66"/>
      <c r="M28" s="27">
        <f>SUM(M3:M27)</f>
        <v>244507</v>
      </c>
      <c r="N28" s="28"/>
      <c r="O28" s="9" t="s">
        <v>42</v>
      </c>
      <c r="P28" s="27">
        <f>SUM(P3+P4+P5+P6+P8+P9+P10+P11+P12+P13+P14+P15+P17+P18+P19+P20+P22+P23+P24+P25+P27)</f>
        <v>225031</v>
      </c>
      <c r="Q28" s="28"/>
      <c r="R28" s="5"/>
      <c r="S28" s="5"/>
      <c r="T28" s="4"/>
      <c r="U28" s="5"/>
      <c r="V28" s="4"/>
      <c r="W28" s="5"/>
      <c r="X28" s="4"/>
    </row>
  </sheetData>
  <sheetProtection/>
  <mergeCells count="10">
    <mergeCell ref="W2:X2"/>
    <mergeCell ref="U2:V2"/>
    <mergeCell ref="S2:T2"/>
    <mergeCell ref="P2:Q2"/>
    <mergeCell ref="K28:L28"/>
    <mergeCell ref="L3:L27"/>
    <mergeCell ref="M2:N2"/>
    <mergeCell ref="E2:F2"/>
    <mergeCell ref="G2:H2"/>
    <mergeCell ref="I2:J2"/>
  </mergeCells>
  <printOptions horizontalCentered="1"/>
  <pageMargins left="0.3937007874015748" right="0.3937007874015748" top="0.7874015748031497" bottom="0.7874015748031497" header="0.31496062992125984" footer="0.5118110236220472"/>
  <pageSetup horizontalDpi="600" verticalDpi="600" orientation="landscape" paperSize="9" scale="90" r:id="rId1"/>
  <headerFooter alignWithMargins="0">
    <oddHeader>&amp;LElezioni provinciali 6 - 7 giugno 2009. Riepilogo provinciale_AL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23"/>
  <sheetViews>
    <sheetView zoomScalePageLayoutView="0" workbookViewId="0" topLeftCell="E1">
      <selection activeCell="L28" sqref="L28"/>
    </sheetView>
  </sheetViews>
  <sheetFormatPr defaultColWidth="9.140625" defaultRowHeight="12.75"/>
  <cols>
    <col min="1" max="1" width="8.8515625" style="37" customWidth="1"/>
    <col min="2" max="2" width="8.140625" style="37" bestFit="1" customWidth="1"/>
    <col min="3" max="3" width="7.8515625" style="44" customWidth="1"/>
    <col min="4" max="4" width="7.421875" style="37" bestFit="1" customWidth="1"/>
    <col min="5" max="5" width="5.421875" style="37" bestFit="1" customWidth="1"/>
    <col min="6" max="6" width="6.00390625" style="38" bestFit="1" customWidth="1"/>
    <col min="7" max="7" width="5.421875" style="37" bestFit="1" customWidth="1"/>
    <col min="8" max="8" width="6.00390625" style="38" bestFit="1" customWidth="1"/>
    <col min="9" max="9" width="2.00390625" style="37" bestFit="1" customWidth="1"/>
    <col min="10" max="10" width="7.421875" style="38" customWidth="1"/>
    <col min="11" max="11" width="25.8515625" style="1" customWidth="1"/>
    <col min="12" max="12" width="7.28125" style="1" customWidth="1"/>
    <col min="13" max="13" width="7.421875" style="37" bestFit="1" customWidth="1"/>
    <col min="14" max="14" width="7.00390625" style="38" bestFit="1" customWidth="1"/>
    <col min="15" max="15" width="28.57421875" style="1" customWidth="1"/>
    <col min="16" max="16" width="7.421875" style="37" bestFit="1" customWidth="1"/>
    <col min="17" max="17" width="7.00390625" style="38" bestFit="1" customWidth="1"/>
    <col min="18" max="18" width="5.8515625" style="37" bestFit="1" customWidth="1"/>
    <col min="19" max="19" width="8.140625" style="37" bestFit="1" customWidth="1"/>
    <col min="20" max="20" width="8.140625" style="38" customWidth="1"/>
    <col min="21" max="21" width="7.57421875" style="37" bestFit="1" customWidth="1"/>
    <col min="22" max="22" width="7.57421875" style="38" customWidth="1"/>
    <col min="23" max="23" width="10.57421875" style="37" customWidth="1"/>
    <col min="24" max="24" width="9.140625" style="38" customWidth="1"/>
    <col min="25" max="16384" width="9.140625" style="1" customWidth="1"/>
  </cols>
  <sheetData>
    <row r="2" spans="1:24" s="3" customFormat="1" ht="36">
      <c r="A2" s="6" t="s">
        <v>0</v>
      </c>
      <c r="B2" s="6" t="s">
        <v>1</v>
      </c>
      <c r="C2" s="7" t="s">
        <v>9</v>
      </c>
      <c r="D2" s="6" t="s">
        <v>10</v>
      </c>
      <c r="E2" s="70" t="s">
        <v>7</v>
      </c>
      <c r="F2" s="71"/>
      <c r="G2" s="70" t="s">
        <v>6</v>
      </c>
      <c r="H2" s="71"/>
      <c r="I2" s="70" t="s">
        <v>8</v>
      </c>
      <c r="J2" s="71"/>
      <c r="K2" s="8" t="s">
        <v>2</v>
      </c>
      <c r="L2" s="8" t="s">
        <v>27</v>
      </c>
      <c r="M2" s="70" t="s">
        <v>3</v>
      </c>
      <c r="N2" s="71"/>
      <c r="O2" s="8" t="s">
        <v>4</v>
      </c>
      <c r="P2" s="70" t="s">
        <v>3</v>
      </c>
      <c r="Q2" s="71"/>
      <c r="R2" s="6" t="s">
        <v>5</v>
      </c>
      <c r="S2" s="73"/>
      <c r="T2" s="73"/>
      <c r="U2" s="73"/>
      <c r="V2" s="73"/>
      <c r="W2" s="73"/>
      <c r="X2" s="73"/>
    </row>
    <row r="3" spans="1:18" ht="12">
      <c r="A3" s="10">
        <v>160311</v>
      </c>
      <c r="B3" s="10">
        <v>120358</v>
      </c>
      <c r="C3" s="11">
        <f>B3/A3</f>
        <v>0.7507781749224944</v>
      </c>
      <c r="D3" s="10">
        <v>217</v>
      </c>
      <c r="E3" s="10">
        <v>4873</v>
      </c>
      <c r="F3" s="12">
        <f>E3/B3</f>
        <v>0.04048754548929028</v>
      </c>
      <c r="G3" s="10">
        <v>4432</v>
      </c>
      <c r="H3" s="12">
        <f>G3/B3</f>
        <v>0.03682347662805962</v>
      </c>
      <c r="I3" s="10">
        <v>4</v>
      </c>
      <c r="J3" s="49">
        <f>I3/B3</f>
        <v>3.323418468236428E-05</v>
      </c>
      <c r="K3" s="33" t="s">
        <v>45</v>
      </c>
      <c r="L3" s="48" t="s">
        <v>27</v>
      </c>
      <c r="M3" s="34">
        <v>60983</v>
      </c>
      <c r="N3" s="35">
        <f>M3/M23</f>
        <v>0.5491539770731839</v>
      </c>
      <c r="O3" s="33" t="s">
        <v>12</v>
      </c>
      <c r="P3" s="34">
        <v>32348</v>
      </c>
      <c r="Q3" s="35">
        <f>P3/$P$23</f>
        <v>0.3130310244053494</v>
      </c>
      <c r="R3" s="34">
        <v>9</v>
      </c>
    </row>
    <row r="4" spans="1:18" ht="12">
      <c r="A4" s="51"/>
      <c r="B4" s="52"/>
      <c r="C4" s="53"/>
      <c r="D4" s="52"/>
      <c r="E4" s="52"/>
      <c r="F4" s="54"/>
      <c r="G4" s="52"/>
      <c r="H4" s="54"/>
      <c r="I4" s="52"/>
      <c r="J4" s="55"/>
      <c r="K4" s="13"/>
      <c r="L4" s="13"/>
      <c r="M4" s="14"/>
      <c r="N4" s="15"/>
      <c r="O4" s="13" t="s">
        <v>13</v>
      </c>
      <c r="P4" s="14">
        <v>17722</v>
      </c>
      <c r="Q4" s="15">
        <f aca="true" t="shared" si="0" ref="Q4:Q22">P4/$P$23</f>
        <v>0.17149548084925198</v>
      </c>
      <c r="R4" s="14">
        <v>4</v>
      </c>
    </row>
    <row r="5" spans="1:18" ht="12">
      <c r="A5" s="18"/>
      <c r="B5" s="16"/>
      <c r="C5" s="19"/>
      <c r="D5" s="16"/>
      <c r="E5" s="16"/>
      <c r="F5" s="17"/>
      <c r="G5" s="16"/>
      <c r="H5" s="17"/>
      <c r="I5" s="16"/>
      <c r="J5" s="56"/>
      <c r="K5" s="13"/>
      <c r="L5" s="13"/>
      <c r="M5" s="14"/>
      <c r="N5" s="15"/>
      <c r="O5" s="13" t="s">
        <v>46</v>
      </c>
      <c r="P5" s="14">
        <v>3970</v>
      </c>
      <c r="Q5" s="15">
        <f t="shared" si="0"/>
        <v>0.038417619849426154</v>
      </c>
      <c r="R5" s="14">
        <v>1</v>
      </c>
    </row>
    <row r="6" spans="1:18" ht="12">
      <c r="A6" s="18"/>
      <c r="B6" s="16"/>
      <c r="C6" s="19"/>
      <c r="D6" s="16"/>
      <c r="E6" s="16"/>
      <c r="F6" s="17"/>
      <c r="G6" s="16"/>
      <c r="H6" s="17"/>
      <c r="I6" s="16"/>
      <c r="J6" s="56"/>
      <c r="K6" s="13"/>
      <c r="L6" s="13"/>
      <c r="M6" s="14"/>
      <c r="N6" s="15"/>
      <c r="O6" s="13" t="s">
        <v>31</v>
      </c>
      <c r="P6" s="14">
        <v>1324</v>
      </c>
      <c r="Q6" s="15">
        <f t="shared" si="0"/>
        <v>0.012812324604695271</v>
      </c>
      <c r="R6" s="14"/>
    </row>
    <row r="7" spans="1:18" ht="12">
      <c r="A7" s="18"/>
      <c r="B7" s="16"/>
      <c r="C7" s="19"/>
      <c r="D7" s="16"/>
      <c r="E7" s="16"/>
      <c r="F7" s="17"/>
      <c r="G7" s="16"/>
      <c r="H7" s="17"/>
      <c r="I7" s="16"/>
      <c r="J7" s="56"/>
      <c r="K7" s="13"/>
      <c r="L7" s="13"/>
      <c r="M7" s="14"/>
      <c r="N7" s="15"/>
      <c r="O7" s="13" t="s">
        <v>14</v>
      </c>
      <c r="P7" s="14">
        <v>938</v>
      </c>
      <c r="Q7" s="15">
        <f t="shared" si="0"/>
        <v>0.00907700942538079</v>
      </c>
      <c r="R7" s="14"/>
    </row>
    <row r="8" spans="1:18" ht="12">
      <c r="A8" s="18"/>
      <c r="B8" s="16"/>
      <c r="C8" s="19"/>
      <c r="D8" s="16"/>
      <c r="E8" s="16"/>
      <c r="F8" s="17"/>
      <c r="G8" s="16"/>
      <c r="H8" s="17"/>
      <c r="I8" s="16"/>
      <c r="J8" s="56"/>
      <c r="K8" s="13"/>
      <c r="L8" s="13"/>
      <c r="M8" s="14"/>
      <c r="N8" s="15"/>
      <c r="O8" s="13" t="s">
        <v>47</v>
      </c>
      <c r="P8" s="14">
        <v>756</v>
      </c>
      <c r="Q8" s="15">
        <f t="shared" si="0"/>
        <v>0.007315798641351681</v>
      </c>
      <c r="R8" s="14"/>
    </row>
    <row r="9" spans="1:18" ht="12">
      <c r="A9" s="18"/>
      <c r="B9" s="16"/>
      <c r="C9" s="19"/>
      <c r="D9" s="16"/>
      <c r="E9" s="16"/>
      <c r="F9" s="17"/>
      <c r="G9" s="16"/>
      <c r="H9" s="17"/>
      <c r="I9" s="16"/>
      <c r="J9" s="56"/>
      <c r="K9" s="13"/>
      <c r="L9" s="13"/>
      <c r="M9" s="14"/>
      <c r="N9" s="15"/>
      <c r="O9" s="21" t="s">
        <v>48</v>
      </c>
      <c r="P9" s="22">
        <v>599</v>
      </c>
      <c r="Q9" s="23">
        <f t="shared" si="0"/>
        <v>0.005796512415568329</v>
      </c>
      <c r="R9" s="22"/>
    </row>
    <row r="10" spans="1:18" ht="12">
      <c r="A10" s="18"/>
      <c r="B10" s="16"/>
      <c r="C10" s="19"/>
      <c r="D10" s="16"/>
      <c r="E10" s="16"/>
      <c r="F10" s="17"/>
      <c r="G10" s="16"/>
      <c r="H10" s="17"/>
      <c r="I10" s="16"/>
      <c r="J10" s="56"/>
      <c r="K10" s="24"/>
      <c r="L10" s="24"/>
      <c r="M10" s="25"/>
      <c r="N10" s="26"/>
      <c r="O10" s="9" t="s">
        <v>16</v>
      </c>
      <c r="P10" s="27">
        <f>SUM(P3:P9)</f>
        <v>57657</v>
      </c>
      <c r="Q10" s="15">
        <f t="shared" si="0"/>
        <v>0.5579457701910236</v>
      </c>
      <c r="R10" s="27">
        <f>SUM(R3:R9)</f>
        <v>14</v>
      </c>
    </row>
    <row r="11" spans="1:18" ht="12">
      <c r="A11" s="18"/>
      <c r="B11" s="16"/>
      <c r="C11" s="19"/>
      <c r="D11" s="16"/>
      <c r="E11" s="16"/>
      <c r="F11" s="17"/>
      <c r="G11" s="16"/>
      <c r="H11" s="17"/>
      <c r="I11" s="16"/>
      <c r="J11" s="56"/>
      <c r="K11" s="13" t="s">
        <v>49</v>
      </c>
      <c r="L11" s="13"/>
      <c r="M11" s="14">
        <v>30179</v>
      </c>
      <c r="N11" s="15">
        <f>M11/M23</f>
        <v>0.27176291546974757</v>
      </c>
      <c r="O11" s="13" t="s">
        <v>18</v>
      </c>
      <c r="P11" s="14">
        <v>20962</v>
      </c>
      <c r="Q11" s="35">
        <f t="shared" si="0"/>
        <v>0.20284890359790203</v>
      </c>
      <c r="R11" s="14">
        <v>5</v>
      </c>
    </row>
    <row r="12" spans="1:18" ht="12">
      <c r="A12" s="18"/>
      <c r="B12" s="16"/>
      <c r="C12" s="19"/>
      <c r="D12" s="16"/>
      <c r="E12" s="16"/>
      <c r="F12" s="17"/>
      <c r="G12" s="16"/>
      <c r="H12" s="17"/>
      <c r="I12" s="16"/>
      <c r="J12" s="56"/>
      <c r="K12" s="13"/>
      <c r="L12" s="13"/>
      <c r="M12" s="14"/>
      <c r="N12" s="15"/>
      <c r="O12" s="13" t="s">
        <v>50</v>
      </c>
      <c r="P12" s="14">
        <v>5899</v>
      </c>
      <c r="Q12" s="15">
        <f t="shared" si="0"/>
        <v>0.05708451876366874</v>
      </c>
      <c r="R12" s="14">
        <v>1</v>
      </c>
    </row>
    <row r="13" spans="1:18" ht="12">
      <c r="A13" s="18"/>
      <c r="B13" s="16"/>
      <c r="C13" s="19"/>
      <c r="D13" s="16"/>
      <c r="E13" s="16"/>
      <c r="F13" s="17"/>
      <c r="G13" s="16"/>
      <c r="H13" s="17"/>
      <c r="I13" s="16"/>
      <c r="J13" s="56"/>
      <c r="K13" s="13"/>
      <c r="L13" s="13"/>
      <c r="M13" s="14"/>
      <c r="N13" s="15"/>
      <c r="O13" s="21" t="s">
        <v>51</v>
      </c>
      <c r="P13" s="22">
        <v>538</v>
      </c>
      <c r="Q13" s="23">
        <f t="shared" si="0"/>
        <v>0.005206216493448683</v>
      </c>
      <c r="R13" s="22"/>
    </row>
    <row r="14" spans="1:18" ht="12">
      <c r="A14" s="18"/>
      <c r="B14" s="16"/>
      <c r="C14" s="19"/>
      <c r="D14" s="16"/>
      <c r="E14" s="16"/>
      <c r="F14" s="17"/>
      <c r="G14" s="16"/>
      <c r="H14" s="17"/>
      <c r="I14" s="16"/>
      <c r="J14" s="56"/>
      <c r="K14" s="24"/>
      <c r="L14" s="24"/>
      <c r="M14" s="25"/>
      <c r="N14" s="26"/>
      <c r="O14" s="9" t="s">
        <v>16</v>
      </c>
      <c r="P14" s="50">
        <f>SUM(P11:P13)</f>
        <v>27399</v>
      </c>
      <c r="Q14" s="15">
        <f t="shared" si="0"/>
        <v>0.26513963885501945</v>
      </c>
      <c r="R14" s="50">
        <f>SUM(R11:R13)</f>
        <v>6</v>
      </c>
    </row>
    <row r="15" spans="1:18" ht="12">
      <c r="A15" s="18"/>
      <c r="B15" s="16"/>
      <c r="C15" s="19"/>
      <c r="D15" s="16"/>
      <c r="E15" s="16"/>
      <c r="F15" s="17"/>
      <c r="G15" s="16"/>
      <c r="H15" s="17"/>
      <c r="I15" s="16"/>
      <c r="J15" s="56"/>
      <c r="K15" s="13" t="s">
        <v>52</v>
      </c>
      <c r="L15" s="13"/>
      <c r="M15" s="14">
        <v>5404</v>
      </c>
      <c r="N15" s="15">
        <f>M15/M23</f>
        <v>0.048663202730326253</v>
      </c>
      <c r="O15" s="13" t="s">
        <v>41</v>
      </c>
      <c r="P15" s="14">
        <v>3351</v>
      </c>
      <c r="Q15" s="35">
        <f t="shared" si="0"/>
        <v>0.03242756778726122</v>
      </c>
      <c r="R15" s="14"/>
    </row>
    <row r="16" spans="1:18" ht="12">
      <c r="A16" s="18"/>
      <c r="B16" s="16"/>
      <c r="C16" s="19"/>
      <c r="D16" s="16"/>
      <c r="E16" s="16"/>
      <c r="F16" s="17"/>
      <c r="G16" s="16"/>
      <c r="H16" s="17"/>
      <c r="I16" s="16"/>
      <c r="J16" s="56"/>
      <c r="K16" s="13"/>
      <c r="L16" s="13"/>
      <c r="M16" s="14"/>
      <c r="N16" s="15"/>
      <c r="O16" s="21" t="s">
        <v>53</v>
      </c>
      <c r="P16" s="22">
        <v>1522</v>
      </c>
      <c r="Q16" s="23">
        <f t="shared" si="0"/>
        <v>0.014728367106001665</v>
      </c>
      <c r="R16" s="22"/>
    </row>
    <row r="17" spans="1:18" ht="12">
      <c r="A17" s="18"/>
      <c r="B17" s="16"/>
      <c r="C17" s="19"/>
      <c r="D17" s="16"/>
      <c r="E17" s="16"/>
      <c r="F17" s="17"/>
      <c r="G17" s="16"/>
      <c r="H17" s="17"/>
      <c r="I17" s="16"/>
      <c r="J17" s="56"/>
      <c r="K17" s="24"/>
      <c r="L17" s="24"/>
      <c r="M17" s="25"/>
      <c r="N17" s="26"/>
      <c r="O17" s="9" t="s">
        <v>16</v>
      </c>
      <c r="P17" s="27">
        <f>SUM(P15:P16)</f>
        <v>4873</v>
      </c>
      <c r="Q17" s="15">
        <f t="shared" si="0"/>
        <v>0.047155934893262884</v>
      </c>
      <c r="R17" s="25"/>
    </row>
    <row r="18" spans="1:18" ht="12">
      <c r="A18" s="18"/>
      <c r="B18" s="16"/>
      <c r="C18" s="19"/>
      <c r="D18" s="16"/>
      <c r="E18" s="16"/>
      <c r="F18" s="17"/>
      <c r="G18" s="16"/>
      <c r="H18" s="17"/>
      <c r="I18" s="16"/>
      <c r="J18" s="56"/>
      <c r="K18" s="31" t="s">
        <v>54</v>
      </c>
      <c r="L18" s="31"/>
      <c r="M18" s="10">
        <v>5222</v>
      </c>
      <c r="N18" s="12">
        <f>M18/M23</f>
        <v>0.047024286576196096</v>
      </c>
      <c r="O18" s="31" t="s">
        <v>55</v>
      </c>
      <c r="P18" s="10">
        <v>4940</v>
      </c>
      <c r="Q18" s="35">
        <f t="shared" si="0"/>
        <v>0.04780429270936151</v>
      </c>
      <c r="R18" s="10"/>
    </row>
    <row r="19" spans="1:18" ht="12">
      <c r="A19" s="18"/>
      <c r="B19" s="16"/>
      <c r="C19" s="19"/>
      <c r="D19" s="16"/>
      <c r="E19" s="16"/>
      <c r="F19" s="17"/>
      <c r="G19" s="16"/>
      <c r="H19" s="17"/>
      <c r="I19" s="16"/>
      <c r="J19" s="56"/>
      <c r="K19" s="31" t="s">
        <v>56</v>
      </c>
      <c r="L19" s="31"/>
      <c r="M19" s="10">
        <v>4417</v>
      </c>
      <c r="N19" s="12">
        <f>M19/M23</f>
        <v>0.03977523435600501</v>
      </c>
      <c r="O19" s="31" t="s">
        <v>28</v>
      </c>
      <c r="P19" s="10">
        <v>4143</v>
      </c>
      <c r="Q19" s="35">
        <f t="shared" si="0"/>
        <v>0.040091737792486794</v>
      </c>
      <c r="R19" s="10"/>
    </row>
    <row r="20" spans="1:18" ht="12">
      <c r="A20" s="18"/>
      <c r="B20" s="16"/>
      <c r="C20" s="19"/>
      <c r="D20" s="16"/>
      <c r="E20" s="16"/>
      <c r="F20" s="17"/>
      <c r="G20" s="16"/>
      <c r="H20" s="17"/>
      <c r="I20" s="16"/>
      <c r="J20" s="56"/>
      <c r="K20" s="31" t="s">
        <v>57</v>
      </c>
      <c r="L20" s="31"/>
      <c r="M20" s="10">
        <v>2943</v>
      </c>
      <c r="N20" s="12">
        <f>M20/M23</f>
        <v>0.0265018145143135</v>
      </c>
      <c r="O20" s="31" t="s">
        <v>58</v>
      </c>
      <c r="P20" s="10">
        <v>2664</v>
      </c>
      <c r="Q20" s="35">
        <f t="shared" si="0"/>
        <v>0.025779480926667826</v>
      </c>
      <c r="R20" s="10"/>
    </row>
    <row r="21" spans="1:18" ht="12">
      <c r="A21" s="18"/>
      <c r="B21" s="16"/>
      <c r="C21" s="19"/>
      <c r="D21" s="16"/>
      <c r="E21" s="16"/>
      <c r="F21" s="17"/>
      <c r="G21" s="16"/>
      <c r="H21" s="17"/>
      <c r="I21" s="16"/>
      <c r="J21" s="56"/>
      <c r="K21" s="31" t="s">
        <v>59</v>
      </c>
      <c r="L21" s="31"/>
      <c r="M21" s="10">
        <v>1218</v>
      </c>
      <c r="N21" s="12">
        <f>M21/M23</f>
        <v>0.0109681311853326</v>
      </c>
      <c r="O21" s="31" t="s">
        <v>60</v>
      </c>
      <c r="P21" s="10">
        <v>1080</v>
      </c>
      <c r="Q21" s="35">
        <f t="shared" si="0"/>
        <v>0.010451140916216687</v>
      </c>
      <c r="R21" s="10"/>
    </row>
    <row r="22" spans="1:18" ht="12">
      <c r="A22" s="18"/>
      <c r="B22" s="16"/>
      <c r="C22" s="19"/>
      <c r="D22" s="16"/>
      <c r="E22" s="16"/>
      <c r="F22" s="17"/>
      <c r="G22" s="16"/>
      <c r="H22" s="17"/>
      <c r="I22" s="16"/>
      <c r="J22" s="56"/>
      <c r="K22" s="31" t="s">
        <v>61</v>
      </c>
      <c r="L22" s="31"/>
      <c r="M22" s="10">
        <v>683</v>
      </c>
      <c r="N22" s="12">
        <f>M22/M23</f>
        <v>0.006150438094895046</v>
      </c>
      <c r="O22" s="31" t="s">
        <v>62</v>
      </c>
      <c r="P22" s="10">
        <v>582</v>
      </c>
      <c r="Q22" s="35">
        <f t="shared" si="0"/>
        <v>0.005632003715961215</v>
      </c>
      <c r="R22" s="10"/>
    </row>
    <row r="23" spans="1:18" ht="12">
      <c r="A23" s="57"/>
      <c r="B23" s="46"/>
      <c r="C23" s="58"/>
      <c r="D23" s="46"/>
      <c r="E23" s="46"/>
      <c r="F23" s="47"/>
      <c r="G23" s="46"/>
      <c r="H23" s="47"/>
      <c r="I23" s="46"/>
      <c r="J23" s="59"/>
      <c r="K23" s="9" t="s">
        <v>39</v>
      </c>
      <c r="L23" s="24"/>
      <c r="M23" s="27">
        <f>SUM(M3:M22)</f>
        <v>111049</v>
      </c>
      <c r="N23" s="26"/>
      <c r="O23" s="9" t="s">
        <v>42</v>
      </c>
      <c r="P23" s="27">
        <f>SUM(P3+P4+P5+P6+P7+P8+P9+P11+P12+P13+P15+P16+P18+P19+P20+P21+P22)</f>
        <v>103338</v>
      </c>
      <c r="Q23" s="12"/>
      <c r="R23" s="27">
        <f>SUM(R14,R10)</f>
        <v>20</v>
      </c>
    </row>
  </sheetData>
  <sheetProtection/>
  <mergeCells count="8">
    <mergeCell ref="M2:N2"/>
    <mergeCell ref="E2:F2"/>
    <mergeCell ref="G2:H2"/>
    <mergeCell ref="I2:J2"/>
    <mergeCell ref="W2:X2"/>
    <mergeCell ref="U2:V2"/>
    <mergeCell ref="S2:T2"/>
    <mergeCell ref="P2:Q2"/>
  </mergeCells>
  <printOptions horizontalCentered="1"/>
  <pageMargins left="0.3937007874015748" right="0.3937007874015748" top="0.7874015748031497" bottom="0.7874015748031497" header="0.31496062992125984" footer="0.5118110236220472"/>
  <pageSetup horizontalDpi="600" verticalDpi="600" orientation="landscape" paperSize="9" scale="85" r:id="rId1"/>
  <headerFooter alignWithMargins="0">
    <oddHeader>&amp;LElezioni provinciali 6 - 7 giugno 2009. Riepilogo provinciale_BI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X26"/>
  <sheetViews>
    <sheetView zoomScalePageLayoutView="0" workbookViewId="0" topLeftCell="F1">
      <selection activeCell="F32" sqref="F32"/>
    </sheetView>
  </sheetViews>
  <sheetFormatPr defaultColWidth="9.140625" defaultRowHeight="12.75"/>
  <cols>
    <col min="1" max="1" width="9.140625" style="37" customWidth="1"/>
    <col min="2" max="2" width="8.140625" style="37" bestFit="1" customWidth="1"/>
    <col min="3" max="3" width="7.8515625" style="44" customWidth="1"/>
    <col min="4" max="4" width="7.421875" style="37" bestFit="1" customWidth="1"/>
    <col min="5" max="5" width="6.421875" style="37" bestFit="1" customWidth="1"/>
    <col min="6" max="6" width="6.00390625" style="38" bestFit="1" customWidth="1"/>
    <col min="7" max="7" width="6.421875" style="37" bestFit="1" customWidth="1"/>
    <col min="8" max="8" width="6.00390625" style="38" bestFit="1" customWidth="1"/>
    <col min="9" max="9" width="3.00390625" style="37" bestFit="1" customWidth="1"/>
    <col min="10" max="10" width="6.00390625" style="38" bestFit="1" customWidth="1"/>
    <col min="11" max="11" width="24.140625" style="1" customWidth="1"/>
    <col min="12" max="12" width="7.28125" style="1" bestFit="1" customWidth="1"/>
    <col min="13" max="13" width="7.421875" style="37" bestFit="1" customWidth="1"/>
    <col min="14" max="14" width="7.00390625" style="38" bestFit="1" customWidth="1"/>
    <col min="15" max="15" width="38.421875" style="1" customWidth="1"/>
    <col min="16" max="16" width="7.421875" style="37" bestFit="1" customWidth="1"/>
    <col min="17" max="17" width="7.00390625" style="38" bestFit="1" customWidth="1"/>
    <col min="18" max="18" width="5.8515625" style="37" bestFit="1" customWidth="1"/>
    <col min="19" max="19" width="8.140625" style="37" bestFit="1" customWidth="1"/>
    <col min="20" max="20" width="8.140625" style="38" customWidth="1"/>
    <col min="21" max="21" width="7.57421875" style="37" bestFit="1" customWidth="1"/>
    <col min="22" max="22" width="7.57421875" style="38" customWidth="1"/>
    <col min="23" max="23" width="10.57421875" style="37" customWidth="1"/>
    <col min="24" max="24" width="9.140625" style="38" customWidth="1"/>
    <col min="25" max="16384" width="9.140625" style="1" customWidth="1"/>
  </cols>
  <sheetData>
    <row r="2" spans="1:24" s="3" customFormat="1" ht="36">
      <c r="A2" s="6" t="s">
        <v>0</v>
      </c>
      <c r="B2" s="6" t="s">
        <v>1</v>
      </c>
      <c r="C2" s="7" t="s">
        <v>9</v>
      </c>
      <c r="D2" s="6" t="s">
        <v>10</v>
      </c>
      <c r="E2" s="70" t="s">
        <v>7</v>
      </c>
      <c r="F2" s="71"/>
      <c r="G2" s="70" t="s">
        <v>6</v>
      </c>
      <c r="H2" s="71"/>
      <c r="I2" s="72" t="s">
        <v>8</v>
      </c>
      <c r="J2" s="72"/>
      <c r="K2" s="8" t="s">
        <v>2</v>
      </c>
      <c r="L2" s="8" t="s">
        <v>27</v>
      </c>
      <c r="M2" s="72" t="s">
        <v>3</v>
      </c>
      <c r="N2" s="72"/>
      <c r="O2" s="8" t="s">
        <v>4</v>
      </c>
      <c r="P2" s="72" t="s">
        <v>3</v>
      </c>
      <c r="Q2" s="72"/>
      <c r="R2" s="6" t="s">
        <v>5</v>
      </c>
      <c r="S2" s="73"/>
      <c r="T2" s="73"/>
      <c r="U2" s="73"/>
      <c r="V2" s="73"/>
      <c r="W2" s="73"/>
      <c r="X2" s="73"/>
    </row>
    <row r="3" spans="1:18" ht="12">
      <c r="A3" s="10">
        <v>480644</v>
      </c>
      <c r="B3" s="10">
        <v>358697</v>
      </c>
      <c r="C3" s="11">
        <f>B3/A3</f>
        <v>0.7462841520959379</v>
      </c>
      <c r="D3" s="10">
        <v>695</v>
      </c>
      <c r="E3" s="10">
        <v>16008</v>
      </c>
      <c r="F3" s="12">
        <f>E3/B3</f>
        <v>0.04462819594253646</v>
      </c>
      <c r="G3" s="10">
        <v>11306</v>
      </c>
      <c r="H3" s="12">
        <f>G3/B3</f>
        <v>0.031519639138325665</v>
      </c>
      <c r="I3" s="10">
        <v>11</v>
      </c>
      <c r="J3" s="12">
        <f>I3/B3</f>
        <v>3.066655143477643E-05</v>
      </c>
      <c r="K3" s="13" t="s">
        <v>63</v>
      </c>
      <c r="L3" s="60" t="s">
        <v>27</v>
      </c>
      <c r="M3" s="14">
        <v>179172</v>
      </c>
      <c r="N3" s="15">
        <f>M3/M26</f>
        <v>0.540697463877455</v>
      </c>
      <c r="O3" s="13" t="s">
        <v>12</v>
      </c>
      <c r="P3" s="14">
        <v>70286</v>
      </c>
      <c r="Q3" s="15">
        <f>P3/$P$26</f>
        <v>0.23263572844712027</v>
      </c>
      <c r="R3" s="14">
        <v>8</v>
      </c>
    </row>
    <row r="4" spans="1:18" ht="12">
      <c r="A4" s="51"/>
      <c r="B4" s="52"/>
      <c r="C4" s="53"/>
      <c r="D4" s="52"/>
      <c r="E4" s="52"/>
      <c r="F4" s="54"/>
      <c r="G4" s="52"/>
      <c r="H4" s="54"/>
      <c r="I4" s="52"/>
      <c r="J4" s="55"/>
      <c r="K4" s="13"/>
      <c r="L4" s="13"/>
      <c r="M4" s="14"/>
      <c r="N4" s="15"/>
      <c r="O4" s="13" t="s">
        <v>13</v>
      </c>
      <c r="P4" s="14">
        <v>67876</v>
      </c>
      <c r="Q4" s="15">
        <f aca="true" t="shared" si="0" ref="Q4:Q25">P4/$P$26</f>
        <v>0.2246590032734362</v>
      </c>
      <c r="R4" s="14">
        <v>8</v>
      </c>
    </row>
    <row r="5" spans="1:18" ht="12">
      <c r="A5" s="18"/>
      <c r="B5" s="16"/>
      <c r="C5" s="19"/>
      <c r="D5" s="16"/>
      <c r="E5" s="16"/>
      <c r="F5" s="17"/>
      <c r="G5" s="16"/>
      <c r="H5" s="17"/>
      <c r="I5" s="16"/>
      <c r="J5" s="56"/>
      <c r="K5" s="13"/>
      <c r="L5" s="13"/>
      <c r="M5" s="14"/>
      <c r="N5" s="15"/>
      <c r="O5" s="13" t="s">
        <v>64</v>
      </c>
      <c r="P5" s="14">
        <v>16115</v>
      </c>
      <c r="Q5" s="15">
        <f t="shared" si="0"/>
        <v>0.053338143640630324</v>
      </c>
      <c r="R5" s="14">
        <v>2</v>
      </c>
    </row>
    <row r="6" spans="1:18" ht="12">
      <c r="A6" s="18"/>
      <c r="B6" s="16"/>
      <c r="C6" s="19"/>
      <c r="D6" s="16"/>
      <c r="E6" s="16"/>
      <c r="F6" s="17"/>
      <c r="G6" s="16"/>
      <c r="H6" s="17"/>
      <c r="I6" s="16"/>
      <c r="J6" s="56"/>
      <c r="K6" s="13"/>
      <c r="L6" s="13"/>
      <c r="M6" s="14"/>
      <c r="N6" s="15"/>
      <c r="O6" s="13" t="s">
        <v>65</v>
      </c>
      <c r="P6" s="14">
        <v>5458</v>
      </c>
      <c r="Q6" s="15">
        <f t="shared" si="0"/>
        <v>0.018065131119488695</v>
      </c>
      <c r="R6" s="14"/>
    </row>
    <row r="7" spans="1:18" ht="12">
      <c r="A7" s="18"/>
      <c r="B7" s="16"/>
      <c r="C7" s="19"/>
      <c r="D7" s="16"/>
      <c r="E7" s="16"/>
      <c r="F7" s="17"/>
      <c r="G7" s="16"/>
      <c r="H7" s="17"/>
      <c r="I7" s="16"/>
      <c r="J7" s="56"/>
      <c r="K7" s="13"/>
      <c r="L7" s="13"/>
      <c r="M7" s="14"/>
      <c r="N7" s="15"/>
      <c r="O7" s="13" t="s">
        <v>66</v>
      </c>
      <c r="P7" s="14">
        <v>4808</v>
      </c>
      <c r="Q7" s="15">
        <f t="shared" si="0"/>
        <v>0.01591373221372328</v>
      </c>
      <c r="R7" s="14"/>
    </row>
    <row r="8" spans="1:18" ht="12">
      <c r="A8" s="18"/>
      <c r="B8" s="16"/>
      <c r="C8" s="19"/>
      <c r="D8" s="16"/>
      <c r="E8" s="16"/>
      <c r="F8" s="17"/>
      <c r="G8" s="16"/>
      <c r="H8" s="17"/>
      <c r="I8" s="16"/>
      <c r="J8" s="56"/>
      <c r="K8" s="13"/>
      <c r="L8" s="13"/>
      <c r="M8" s="14"/>
      <c r="N8" s="15"/>
      <c r="O8" s="13" t="s">
        <v>67</v>
      </c>
      <c r="P8" s="14">
        <v>1869</v>
      </c>
      <c r="Q8" s="15">
        <f t="shared" si="0"/>
        <v>0.006186099315193179</v>
      </c>
      <c r="R8" s="14"/>
    </row>
    <row r="9" spans="1:18" ht="12">
      <c r="A9" s="18"/>
      <c r="B9" s="16"/>
      <c r="C9" s="19"/>
      <c r="D9" s="16"/>
      <c r="E9" s="16"/>
      <c r="F9" s="17"/>
      <c r="G9" s="16"/>
      <c r="H9" s="17"/>
      <c r="I9" s="16"/>
      <c r="J9" s="56"/>
      <c r="K9" s="13"/>
      <c r="L9" s="13"/>
      <c r="M9" s="14"/>
      <c r="N9" s="15"/>
      <c r="O9" s="21" t="s">
        <v>68</v>
      </c>
      <c r="P9" s="22">
        <v>1754</v>
      </c>
      <c r="Q9" s="23">
        <f t="shared" si="0"/>
        <v>0.00580546720109622</v>
      </c>
      <c r="R9" s="22"/>
    </row>
    <row r="10" spans="1:18" ht="12">
      <c r="A10" s="18"/>
      <c r="B10" s="16"/>
      <c r="C10" s="19"/>
      <c r="D10" s="16"/>
      <c r="E10" s="16"/>
      <c r="F10" s="17"/>
      <c r="G10" s="16"/>
      <c r="H10" s="17"/>
      <c r="I10" s="16"/>
      <c r="J10" s="56"/>
      <c r="K10" s="24"/>
      <c r="L10" s="24"/>
      <c r="M10" s="25"/>
      <c r="N10" s="26"/>
      <c r="O10" s="9" t="s">
        <v>16</v>
      </c>
      <c r="P10" s="27">
        <f>SUM(P3:P9)</f>
        <v>168166</v>
      </c>
      <c r="Q10" s="26">
        <f t="shared" si="0"/>
        <v>0.5566033052106881</v>
      </c>
      <c r="R10" s="27">
        <f>SUM(R3:R9)</f>
        <v>18</v>
      </c>
    </row>
    <row r="11" spans="1:18" ht="12">
      <c r="A11" s="18"/>
      <c r="B11" s="16"/>
      <c r="C11" s="19"/>
      <c r="D11" s="16"/>
      <c r="E11" s="16"/>
      <c r="F11" s="17"/>
      <c r="G11" s="16"/>
      <c r="H11" s="17"/>
      <c r="I11" s="16"/>
      <c r="J11" s="56"/>
      <c r="K11" s="13" t="s">
        <v>69</v>
      </c>
      <c r="L11" s="13"/>
      <c r="M11" s="14">
        <v>100658</v>
      </c>
      <c r="N11" s="15">
        <f>M11/M26</f>
        <v>0.3037613316755791</v>
      </c>
      <c r="O11" s="13" t="s">
        <v>18</v>
      </c>
      <c r="P11" s="14">
        <v>57252</v>
      </c>
      <c r="Q11" s="15">
        <f t="shared" si="0"/>
        <v>0.18949521561981802</v>
      </c>
      <c r="R11" s="14">
        <v>6</v>
      </c>
    </row>
    <row r="12" spans="1:18" ht="12">
      <c r="A12" s="18"/>
      <c r="B12" s="16"/>
      <c r="C12" s="19"/>
      <c r="D12" s="16"/>
      <c r="E12" s="16"/>
      <c r="F12" s="17"/>
      <c r="G12" s="16"/>
      <c r="H12" s="17"/>
      <c r="I12" s="16"/>
      <c r="J12" s="56"/>
      <c r="K12" s="13"/>
      <c r="L12" s="13"/>
      <c r="M12" s="14"/>
      <c r="N12" s="15"/>
      <c r="O12" s="13" t="s">
        <v>70</v>
      </c>
      <c r="P12" s="14">
        <v>13101</v>
      </c>
      <c r="Q12" s="15">
        <f t="shared" si="0"/>
        <v>0.043362272406819606</v>
      </c>
      <c r="R12" s="14">
        <v>1</v>
      </c>
    </row>
    <row r="13" spans="1:18" ht="12">
      <c r="A13" s="18"/>
      <c r="B13" s="16"/>
      <c r="C13" s="19"/>
      <c r="D13" s="16"/>
      <c r="E13" s="16"/>
      <c r="F13" s="17"/>
      <c r="G13" s="16"/>
      <c r="H13" s="17"/>
      <c r="I13" s="16"/>
      <c r="J13" s="56"/>
      <c r="K13" s="13"/>
      <c r="L13" s="13"/>
      <c r="M13" s="14"/>
      <c r="N13" s="15"/>
      <c r="O13" s="13" t="s">
        <v>71</v>
      </c>
      <c r="P13" s="14">
        <v>8491</v>
      </c>
      <c r="Q13" s="15">
        <f t="shared" si="0"/>
        <v>0.028103889398237176</v>
      </c>
      <c r="R13" s="14">
        <v>1</v>
      </c>
    </row>
    <row r="14" spans="1:18" ht="12">
      <c r="A14" s="18"/>
      <c r="B14" s="16"/>
      <c r="C14" s="19"/>
      <c r="D14" s="16"/>
      <c r="E14" s="16"/>
      <c r="F14" s="17"/>
      <c r="G14" s="16"/>
      <c r="H14" s="17"/>
      <c r="I14" s="16"/>
      <c r="J14" s="56"/>
      <c r="K14" s="13"/>
      <c r="L14" s="13"/>
      <c r="M14" s="14"/>
      <c r="N14" s="15"/>
      <c r="O14" s="13" t="s">
        <v>22</v>
      </c>
      <c r="P14" s="14">
        <v>5190</v>
      </c>
      <c r="Q14" s="15">
        <f t="shared" si="0"/>
        <v>0.01717809280141926</v>
      </c>
      <c r="R14" s="14"/>
    </row>
    <row r="15" spans="1:18" ht="12">
      <c r="A15" s="18"/>
      <c r="B15" s="16"/>
      <c r="C15" s="19"/>
      <c r="D15" s="16"/>
      <c r="E15" s="16"/>
      <c r="F15" s="17"/>
      <c r="G15" s="16"/>
      <c r="H15" s="17"/>
      <c r="I15" s="16"/>
      <c r="J15" s="56"/>
      <c r="K15" s="13"/>
      <c r="L15" s="13"/>
      <c r="M15" s="14"/>
      <c r="N15" s="15"/>
      <c r="O15" s="13" t="s">
        <v>72</v>
      </c>
      <c r="P15" s="14">
        <v>4569</v>
      </c>
      <c r="Q15" s="15">
        <f t="shared" si="0"/>
        <v>0.015122679385295684</v>
      </c>
      <c r="R15" s="14"/>
    </row>
    <row r="16" spans="1:18" ht="12">
      <c r="A16" s="18"/>
      <c r="B16" s="16"/>
      <c r="C16" s="19"/>
      <c r="D16" s="16"/>
      <c r="E16" s="16"/>
      <c r="F16" s="17"/>
      <c r="G16" s="16"/>
      <c r="H16" s="17"/>
      <c r="I16" s="16"/>
      <c r="J16" s="56"/>
      <c r="K16" s="13"/>
      <c r="L16" s="13"/>
      <c r="M16" s="14"/>
      <c r="N16" s="15"/>
      <c r="O16" s="21" t="s">
        <v>73</v>
      </c>
      <c r="P16" s="22">
        <v>434</v>
      </c>
      <c r="Q16" s="23">
        <f t="shared" si="0"/>
        <v>0.0014364725001572176</v>
      </c>
      <c r="R16" s="22"/>
    </row>
    <row r="17" spans="1:18" ht="12">
      <c r="A17" s="18"/>
      <c r="B17" s="16"/>
      <c r="C17" s="19"/>
      <c r="D17" s="16"/>
      <c r="E17" s="16"/>
      <c r="F17" s="17"/>
      <c r="G17" s="16"/>
      <c r="H17" s="17"/>
      <c r="I17" s="16"/>
      <c r="J17" s="56"/>
      <c r="K17" s="24"/>
      <c r="L17" s="24"/>
      <c r="M17" s="25"/>
      <c r="N17" s="26"/>
      <c r="O17" s="9" t="s">
        <v>16</v>
      </c>
      <c r="P17" s="27">
        <f>SUM(P11:P16)</f>
        <v>89037</v>
      </c>
      <c r="Q17" s="26">
        <f t="shared" si="0"/>
        <v>0.29469862211174697</v>
      </c>
      <c r="R17" s="27">
        <f>SUM(R11:R16)</f>
        <v>8</v>
      </c>
    </row>
    <row r="18" spans="1:18" ht="12">
      <c r="A18" s="18"/>
      <c r="B18" s="16"/>
      <c r="C18" s="19"/>
      <c r="D18" s="16"/>
      <c r="E18" s="16"/>
      <c r="F18" s="17"/>
      <c r="G18" s="16"/>
      <c r="H18" s="17"/>
      <c r="I18" s="16"/>
      <c r="J18" s="56"/>
      <c r="K18" s="13" t="s">
        <v>74</v>
      </c>
      <c r="L18" s="13"/>
      <c r="M18" s="14">
        <v>25062</v>
      </c>
      <c r="N18" s="15">
        <f>M18/M26</f>
        <v>0.07563101287978466</v>
      </c>
      <c r="O18" s="13" t="s">
        <v>28</v>
      </c>
      <c r="P18" s="14">
        <v>18678</v>
      </c>
      <c r="Q18" s="15">
        <f t="shared" si="0"/>
        <v>0.06182127501828689</v>
      </c>
      <c r="R18" s="14">
        <v>1</v>
      </c>
    </row>
    <row r="19" spans="1:18" ht="12">
      <c r="A19" s="18"/>
      <c r="B19" s="16"/>
      <c r="C19" s="19"/>
      <c r="D19" s="16"/>
      <c r="E19" s="16"/>
      <c r="F19" s="17"/>
      <c r="G19" s="16"/>
      <c r="H19" s="17"/>
      <c r="I19" s="16"/>
      <c r="J19" s="56"/>
      <c r="K19" s="13"/>
      <c r="L19" s="13"/>
      <c r="M19" s="14"/>
      <c r="N19" s="15"/>
      <c r="O19" s="21" t="s">
        <v>75</v>
      </c>
      <c r="P19" s="22">
        <v>2918</v>
      </c>
      <c r="Q19" s="23">
        <f t="shared" si="0"/>
        <v>0.009658126164651523</v>
      </c>
      <c r="R19" s="22"/>
    </row>
    <row r="20" spans="1:18" ht="12">
      <c r="A20" s="18"/>
      <c r="B20" s="16"/>
      <c r="C20" s="19"/>
      <c r="D20" s="16"/>
      <c r="E20" s="16"/>
      <c r="F20" s="17"/>
      <c r="G20" s="16"/>
      <c r="H20" s="17"/>
      <c r="I20" s="16"/>
      <c r="J20" s="56"/>
      <c r="K20" s="24"/>
      <c r="L20" s="24"/>
      <c r="M20" s="25"/>
      <c r="N20" s="26"/>
      <c r="O20" s="9" t="s">
        <v>16</v>
      </c>
      <c r="P20" s="27">
        <f>SUM(P18:P19)</f>
        <v>21596</v>
      </c>
      <c r="Q20" s="26">
        <f t="shared" si="0"/>
        <v>0.07147940118293841</v>
      </c>
      <c r="R20" s="27">
        <f>SUM(R18:R19)</f>
        <v>1</v>
      </c>
    </row>
    <row r="21" spans="1:18" ht="12">
      <c r="A21" s="18"/>
      <c r="B21" s="16"/>
      <c r="C21" s="19"/>
      <c r="D21" s="16"/>
      <c r="E21" s="16"/>
      <c r="F21" s="17"/>
      <c r="G21" s="16"/>
      <c r="H21" s="17"/>
      <c r="I21" s="16"/>
      <c r="J21" s="56"/>
      <c r="K21" s="31" t="s">
        <v>76</v>
      </c>
      <c r="L21" s="31"/>
      <c r="M21" s="10">
        <v>13775</v>
      </c>
      <c r="N21" s="12">
        <f>M21/$M$26</f>
        <v>0.041569595499921536</v>
      </c>
      <c r="O21" s="31" t="s">
        <v>77</v>
      </c>
      <c r="P21" s="10">
        <v>12314</v>
      </c>
      <c r="Q21" s="26">
        <f t="shared" si="0"/>
        <v>0.04075742480860824</v>
      </c>
      <c r="R21" s="10"/>
    </row>
    <row r="22" spans="1:18" ht="12">
      <c r="A22" s="18"/>
      <c r="B22" s="16"/>
      <c r="C22" s="19"/>
      <c r="D22" s="16"/>
      <c r="E22" s="16"/>
      <c r="F22" s="17"/>
      <c r="G22" s="16"/>
      <c r="H22" s="17"/>
      <c r="I22" s="16"/>
      <c r="J22" s="56"/>
      <c r="K22" s="31" t="s">
        <v>78</v>
      </c>
      <c r="L22" s="31"/>
      <c r="M22" s="10">
        <v>6011</v>
      </c>
      <c r="N22" s="12">
        <f>M22/$M$26</f>
        <v>0.018139734196009318</v>
      </c>
      <c r="O22" s="31" t="s">
        <v>79</v>
      </c>
      <c r="P22" s="10">
        <v>5322</v>
      </c>
      <c r="Q22" s="26">
        <f t="shared" si="0"/>
        <v>0.017614992271513162</v>
      </c>
      <c r="R22" s="10"/>
    </row>
    <row r="23" spans="1:18" ht="12">
      <c r="A23" s="18"/>
      <c r="B23" s="16"/>
      <c r="C23" s="19"/>
      <c r="D23" s="16"/>
      <c r="E23" s="16"/>
      <c r="F23" s="17"/>
      <c r="G23" s="16"/>
      <c r="H23" s="17"/>
      <c r="I23" s="16"/>
      <c r="J23" s="56"/>
      <c r="K23" s="31" t="s">
        <v>80</v>
      </c>
      <c r="L23" s="31"/>
      <c r="M23" s="10">
        <v>3494</v>
      </c>
      <c r="N23" s="12">
        <f>M23/$M$26</f>
        <v>0.010544041138056324</v>
      </c>
      <c r="O23" s="31" t="s">
        <v>14</v>
      </c>
      <c r="P23" s="10">
        <v>2963</v>
      </c>
      <c r="Q23" s="26">
        <f t="shared" si="0"/>
        <v>0.009807069165819898</v>
      </c>
      <c r="R23" s="10"/>
    </row>
    <row r="24" spans="1:18" ht="12">
      <c r="A24" s="18"/>
      <c r="B24" s="16"/>
      <c r="C24" s="19"/>
      <c r="D24" s="16"/>
      <c r="E24" s="16"/>
      <c r="F24" s="17"/>
      <c r="G24" s="16"/>
      <c r="H24" s="17"/>
      <c r="I24" s="16"/>
      <c r="J24" s="56"/>
      <c r="K24" s="31" t="s">
        <v>81</v>
      </c>
      <c r="L24" s="31"/>
      <c r="M24" s="10">
        <v>1662</v>
      </c>
      <c r="N24" s="12">
        <f>M24/$M$26</f>
        <v>0.005015511268302693</v>
      </c>
      <c r="O24" s="31" t="s">
        <v>51</v>
      </c>
      <c r="P24" s="10">
        <v>1382</v>
      </c>
      <c r="Q24" s="26">
        <f t="shared" si="0"/>
        <v>0.0045742050581043196</v>
      </c>
      <c r="R24" s="10"/>
    </row>
    <row r="25" spans="1:18" ht="12">
      <c r="A25" s="18"/>
      <c r="B25" s="16"/>
      <c r="C25" s="19"/>
      <c r="D25" s="16"/>
      <c r="E25" s="16"/>
      <c r="F25" s="17"/>
      <c r="G25" s="16"/>
      <c r="H25" s="17"/>
      <c r="I25" s="16"/>
      <c r="J25" s="56"/>
      <c r="K25" s="31" t="s">
        <v>82</v>
      </c>
      <c r="L25" s="31"/>
      <c r="M25" s="10">
        <v>1538</v>
      </c>
      <c r="N25" s="12">
        <f>M25/$M$26</f>
        <v>0.004641309464891421</v>
      </c>
      <c r="O25" s="31" t="s">
        <v>83</v>
      </c>
      <c r="P25" s="10">
        <v>1349</v>
      </c>
      <c r="Q25" s="26">
        <f t="shared" si="0"/>
        <v>0.004464980190580845</v>
      </c>
      <c r="R25" s="10"/>
    </row>
    <row r="26" spans="1:18" ht="12">
      <c r="A26" s="57"/>
      <c r="B26" s="46"/>
      <c r="C26" s="58"/>
      <c r="D26" s="46"/>
      <c r="E26" s="46"/>
      <c r="F26" s="47"/>
      <c r="G26" s="46"/>
      <c r="H26" s="47"/>
      <c r="I26" s="46"/>
      <c r="J26" s="59"/>
      <c r="K26" s="74" t="s">
        <v>39</v>
      </c>
      <c r="L26" s="74"/>
      <c r="M26" s="27">
        <f>SUM(M3:M25)</f>
        <v>331372</v>
      </c>
      <c r="N26" s="26"/>
      <c r="O26" s="61" t="s">
        <v>42</v>
      </c>
      <c r="P26" s="27">
        <f>SUM(P3+P4+P5+P6+P7+P8+P9+P11+P12+P13+P14+P15+P16+P18+P19+P21+P22+P23+P24+P25)</f>
        <v>302129</v>
      </c>
      <c r="Q26" s="26"/>
      <c r="R26" s="27">
        <f>SUM(R10+R17+R20)</f>
        <v>27</v>
      </c>
    </row>
  </sheetData>
  <sheetProtection/>
  <mergeCells count="9">
    <mergeCell ref="K26:L26"/>
    <mergeCell ref="M2:N2"/>
    <mergeCell ref="E2:F2"/>
    <mergeCell ref="G2:H2"/>
    <mergeCell ref="I2:J2"/>
    <mergeCell ref="W2:X2"/>
    <mergeCell ref="U2:V2"/>
    <mergeCell ref="S2:T2"/>
    <mergeCell ref="P2:Q2"/>
  </mergeCells>
  <printOptions horizontalCentered="1"/>
  <pageMargins left="0.1968503937007874" right="0.1968503937007874" top="0.7874015748031497" bottom="0.7874015748031497" header="0.31496062992125984" footer="0.5118110236220472"/>
  <pageSetup horizontalDpi="600" verticalDpi="600" orientation="landscape" paperSize="9" scale="85" r:id="rId1"/>
  <headerFooter alignWithMargins="0">
    <oddHeader>&amp;LElezioni provinciali 6 - 7 giugno 2009. Riepilogo provinciale_CN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X23"/>
  <sheetViews>
    <sheetView zoomScalePageLayoutView="0" workbookViewId="0" topLeftCell="D1">
      <selection activeCell="R21" sqref="R21"/>
    </sheetView>
  </sheetViews>
  <sheetFormatPr defaultColWidth="9.140625" defaultRowHeight="12.75"/>
  <cols>
    <col min="1" max="1" width="8.8515625" style="37" bestFit="1" customWidth="1"/>
    <col min="2" max="2" width="8.140625" style="37" bestFit="1" customWidth="1"/>
    <col min="3" max="3" width="7.8515625" style="44" customWidth="1"/>
    <col min="4" max="4" width="7.421875" style="37" bestFit="1" customWidth="1"/>
    <col min="5" max="5" width="5.421875" style="37" bestFit="1" customWidth="1"/>
    <col min="6" max="6" width="6.00390625" style="37" bestFit="1" customWidth="1"/>
    <col min="7" max="7" width="5.421875" style="37" bestFit="1" customWidth="1"/>
    <col min="8" max="8" width="6.00390625" style="37" bestFit="1" customWidth="1"/>
    <col min="9" max="9" width="2.00390625" style="37" bestFit="1" customWidth="1"/>
    <col min="10" max="10" width="7.421875" style="37" customWidth="1"/>
    <col min="11" max="11" width="21.57421875" style="1" bestFit="1" customWidth="1"/>
    <col min="12" max="12" width="7.28125" style="1" bestFit="1" customWidth="1"/>
    <col min="13" max="13" width="7.421875" style="37" bestFit="1" customWidth="1"/>
    <col min="14" max="14" width="7.00390625" style="38" bestFit="1" customWidth="1"/>
    <col min="15" max="15" width="22.00390625" style="1" customWidth="1"/>
    <col min="16" max="16" width="7.421875" style="37" bestFit="1" customWidth="1"/>
    <col min="17" max="17" width="7.00390625" style="38" bestFit="1" customWidth="1"/>
    <col min="18" max="18" width="5.8515625" style="37" bestFit="1" customWidth="1"/>
    <col min="19" max="19" width="8.140625" style="37" bestFit="1" customWidth="1"/>
    <col min="20" max="20" width="8.140625" style="38" customWidth="1"/>
    <col min="21" max="21" width="7.57421875" style="37" bestFit="1" customWidth="1"/>
    <col min="22" max="22" width="7.57421875" style="38" customWidth="1"/>
    <col min="23" max="23" width="10.57421875" style="37" customWidth="1"/>
    <col min="24" max="24" width="9.140625" style="38" customWidth="1"/>
    <col min="25" max="16384" width="9.140625" style="1" customWidth="1"/>
  </cols>
  <sheetData>
    <row r="2" spans="1:24" s="3" customFormat="1" ht="36">
      <c r="A2" s="6" t="s">
        <v>0</v>
      </c>
      <c r="B2" s="6" t="s">
        <v>1</v>
      </c>
      <c r="C2" s="7" t="s">
        <v>9</v>
      </c>
      <c r="D2" s="6" t="s">
        <v>10</v>
      </c>
      <c r="E2" s="72" t="s">
        <v>7</v>
      </c>
      <c r="F2" s="72"/>
      <c r="G2" s="72" t="s">
        <v>6</v>
      </c>
      <c r="H2" s="72"/>
      <c r="I2" s="72" t="s">
        <v>8</v>
      </c>
      <c r="J2" s="72"/>
      <c r="K2" s="8" t="s">
        <v>2</v>
      </c>
      <c r="L2" s="8" t="s">
        <v>27</v>
      </c>
      <c r="M2" s="70" t="s">
        <v>3</v>
      </c>
      <c r="N2" s="71"/>
      <c r="O2" s="8" t="s">
        <v>4</v>
      </c>
      <c r="P2" s="70" t="s">
        <v>3</v>
      </c>
      <c r="Q2" s="71"/>
      <c r="R2" s="6" t="s">
        <v>5</v>
      </c>
      <c r="S2" s="73"/>
      <c r="T2" s="73"/>
      <c r="U2" s="73"/>
      <c r="V2" s="73"/>
      <c r="W2" s="73"/>
      <c r="X2" s="73"/>
    </row>
    <row r="3" spans="1:18" ht="12">
      <c r="A3" s="10">
        <v>296457</v>
      </c>
      <c r="B3" s="10">
        <v>213240</v>
      </c>
      <c r="C3" s="11">
        <f>B3/A3</f>
        <v>0.7192948724435584</v>
      </c>
      <c r="D3" s="10">
        <v>345</v>
      </c>
      <c r="E3" s="10">
        <v>6920</v>
      </c>
      <c r="F3" s="12">
        <f>E3/B3</f>
        <v>0.03245169761770775</v>
      </c>
      <c r="G3" s="10">
        <v>6982</v>
      </c>
      <c r="H3" s="12">
        <f>G3/B3</f>
        <v>0.03274244982179703</v>
      </c>
      <c r="I3" s="10">
        <v>9</v>
      </c>
      <c r="J3" s="49">
        <f>I3/B3</f>
        <v>4.220596510973551E-05</v>
      </c>
      <c r="K3" s="33" t="s">
        <v>84</v>
      </c>
      <c r="L3" s="48" t="s">
        <v>27</v>
      </c>
      <c r="M3" s="34">
        <v>105672</v>
      </c>
      <c r="N3" s="35">
        <f>M3/M21</f>
        <v>0.5301386150535045</v>
      </c>
      <c r="O3" s="33" t="s">
        <v>12</v>
      </c>
      <c r="P3" s="34">
        <v>57904</v>
      </c>
      <c r="Q3" s="35">
        <f>P3/$P$21</f>
        <v>0.32949236643393254</v>
      </c>
      <c r="R3" s="34">
        <v>11</v>
      </c>
    </row>
    <row r="4" spans="1:18" ht="12">
      <c r="A4" s="18"/>
      <c r="B4" s="16"/>
      <c r="C4" s="19"/>
      <c r="D4" s="16"/>
      <c r="E4" s="16"/>
      <c r="F4" s="16"/>
      <c r="G4" s="16"/>
      <c r="H4" s="16"/>
      <c r="I4" s="16"/>
      <c r="J4" s="16"/>
      <c r="K4" s="13"/>
      <c r="L4" s="13"/>
      <c r="M4" s="14"/>
      <c r="N4" s="15"/>
      <c r="O4" s="21" t="s">
        <v>13</v>
      </c>
      <c r="P4" s="22">
        <v>35890</v>
      </c>
      <c r="Q4" s="23">
        <f aca="true" t="shared" si="0" ref="Q4:Q20">P4/$P$21</f>
        <v>0.20422563262147414</v>
      </c>
      <c r="R4" s="22">
        <v>7</v>
      </c>
    </row>
    <row r="5" spans="1:18" ht="12">
      <c r="A5" s="18"/>
      <c r="B5" s="16"/>
      <c r="C5" s="19"/>
      <c r="D5" s="16"/>
      <c r="E5" s="16"/>
      <c r="F5" s="16"/>
      <c r="G5" s="16"/>
      <c r="H5" s="16"/>
      <c r="I5" s="16"/>
      <c r="J5" s="16"/>
      <c r="K5" s="24"/>
      <c r="L5" s="24"/>
      <c r="M5" s="25"/>
      <c r="N5" s="26"/>
      <c r="O5" s="9" t="s">
        <v>16</v>
      </c>
      <c r="P5" s="27">
        <f>SUM(P3:P4)</f>
        <v>93794</v>
      </c>
      <c r="Q5" s="28">
        <f t="shared" si="0"/>
        <v>0.5337179990554066</v>
      </c>
      <c r="R5" s="27">
        <f>SUM(R3:R4)</f>
        <v>18</v>
      </c>
    </row>
    <row r="6" spans="1:18" ht="12">
      <c r="A6" s="18"/>
      <c r="B6" s="16"/>
      <c r="C6" s="19"/>
      <c r="D6" s="16"/>
      <c r="E6" s="16"/>
      <c r="F6" s="16"/>
      <c r="G6" s="16"/>
      <c r="H6" s="16"/>
      <c r="I6" s="16"/>
      <c r="J6" s="16"/>
      <c r="K6" s="13" t="s">
        <v>85</v>
      </c>
      <c r="L6" s="13"/>
      <c r="M6" s="14">
        <v>64973</v>
      </c>
      <c r="N6" s="15">
        <f>M6/M21</f>
        <v>0.3259585910730501</v>
      </c>
      <c r="O6" s="13" t="s">
        <v>86</v>
      </c>
      <c r="P6" s="14">
        <v>39307</v>
      </c>
      <c r="Q6" s="15">
        <f t="shared" si="0"/>
        <v>0.2236694606144409</v>
      </c>
      <c r="R6" s="14">
        <v>7</v>
      </c>
    </row>
    <row r="7" spans="1:18" ht="12">
      <c r="A7" s="18"/>
      <c r="B7" s="16"/>
      <c r="C7" s="19"/>
      <c r="D7" s="16"/>
      <c r="E7" s="16"/>
      <c r="F7" s="16"/>
      <c r="G7" s="16"/>
      <c r="H7" s="16"/>
      <c r="I7" s="16"/>
      <c r="J7" s="16"/>
      <c r="K7" s="13"/>
      <c r="L7" s="13"/>
      <c r="M7" s="14"/>
      <c r="N7" s="15"/>
      <c r="O7" s="13" t="s">
        <v>19</v>
      </c>
      <c r="P7" s="14">
        <v>11869</v>
      </c>
      <c r="Q7" s="15">
        <f t="shared" si="0"/>
        <v>0.06753842389479733</v>
      </c>
      <c r="R7" s="14">
        <v>2</v>
      </c>
    </row>
    <row r="8" spans="1:18" ht="12">
      <c r="A8" s="18"/>
      <c r="B8" s="16"/>
      <c r="C8" s="19"/>
      <c r="D8" s="16"/>
      <c r="E8" s="16"/>
      <c r="F8" s="16"/>
      <c r="G8" s="16"/>
      <c r="H8" s="16"/>
      <c r="I8" s="16"/>
      <c r="J8" s="16"/>
      <c r="K8" s="13"/>
      <c r="L8" s="13"/>
      <c r="M8" s="14"/>
      <c r="N8" s="15"/>
      <c r="O8" s="21" t="s">
        <v>87</v>
      </c>
      <c r="P8" s="22">
        <v>4636</v>
      </c>
      <c r="Q8" s="23">
        <f t="shared" si="0"/>
        <v>0.026380329697218003</v>
      </c>
      <c r="R8" s="22"/>
    </row>
    <row r="9" spans="1:18" ht="12">
      <c r="A9" s="18"/>
      <c r="B9" s="16"/>
      <c r="C9" s="19"/>
      <c r="D9" s="16"/>
      <c r="E9" s="16"/>
      <c r="F9" s="16"/>
      <c r="G9" s="16"/>
      <c r="H9" s="16"/>
      <c r="I9" s="16"/>
      <c r="J9" s="16"/>
      <c r="K9" s="24"/>
      <c r="L9" s="24"/>
      <c r="M9" s="25"/>
      <c r="N9" s="26"/>
      <c r="O9" s="9" t="s">
        <v>16</v>
      </c>
      <c r="P9" s="27">
        <f>SUM(P6:P8)</f>
        <v>55812</v>
      </c>
      <c r="Q9" s="28">
        <f t="shared" si="0"/>
        <v>0.3175882142064562</v>
      </c>
      <c r="R9" s="27">
        <f>SUM(R6:R8)</f>
        <v>9</v>
      </c>
    </row>
    <row r="10" spans="1:18" ht="12">
      <c r="A10" s="18"/>
      <c r="B10" s="16"/>
      <c r="C10" s="19"/>
      <c r="D10" s="16"/>
      <c r="E10" s="16"/>
      <c r="F10" s="16"/>
      <c r="G10" s="16"/>
      <c r="H10" s="16"/>
      <c r="I10" s="16"/>
      <c r="J10" s="16"/>
      <c r="K10" s="31" t="s">
        <v>88</v>
      </c>
      <c r="L10" s="31"/>
      <c r="M10" s="10">
        <v>9814</v>
      </c>
      <c r="N10" s="12">
        <f>M10/M21</f>
        <v>0.04923518404246246</v>
      </c>
      <c r="O10" s="31" t="s">
        <v>28</v>
      </c>
      <c r="P10" s="10">
        <v>9156</v>
      </c>
      <c r="Q10" s="26">
        <f t="shared" si="0"/>
        <v>0.052100582119872306</v>
      </c>
      <c r="R10" s="10"/>
    </row>
    <row r="11" spans="1:18" ht="12">
      <c r="A11" s="18"/>
      <c r="B11" s="16"/>
      <c r="C11" s="19"/>
      <c r="D11" s="16"/>
      <c r="E11" s="16"/>
      <c r="F11" s="16"/>
      <c r="G11" s="16"/>
      <c r="H11" s="16"/>
      <c r="I11" s="16"/>
      <c r="J11" s="16"/>
      <c r="K11" s="31" t="s">
        <v>89</v>
      </c>
      <c r="L11" s="31"/>
      <c r="M11" s="10">
        <v>5840</v>
      </c>
      <c r="N11" s="12">
        <f>M11/M21</f>
        <v>0.029298295782349784</v>
      </c>
      <c r="O11" s="31" t="s">
        <v>90</v>
      </c>
      <c r="P11" s="10">
        <v>5469</v>
      </c>
      <c r="Q11" s="26">
        <f t="shared" si="0"/>
        <v>0.031120367367145223</v>
      </c>
      <c r="R11" s="10"/>
    </row>
    <row r="12" spans="1:18" ht="12">
      <c r="A12" s="18"/>
      <c r="B12" s="16"/>
      <c r="C12" s="19"/>
      <c r="D12" s="16"/>
      <c r="E12" s="16"/>
      <c r="F12" s="16"/>
      <c r="G12" s="16"/>
      <c r="H12" s="16"/>
      <c r="I12" s="16"/>
      <c r="J12" s="16"/>
      <c r="K12" s="13" t="s">
        <v>91</v>
      </c>
      <c r="L12" s="13"/>
      <c r="M12" s="14">
        <v>5168</v>
      </c>
      <c r="N12" s="15">
        <f>M12/M21</f>
        <v>0.025926985034791725</v>
      </c>
      <c r="O12" s="13" t="s">
        <v>92</v>
      </c>
      <c r="P12" s="14">
        <v>2476</v>
      </c>
      <c r="Q12" s="15">
        <f t="shared" si="0"/>
        <v>0.014089235619135413</v>
      </c>
      <c r="R12" s="14"/>
    </row>
    <row r="13" spans="1:18" ht="12">
      <c r="A13" s="18"/>
      <c r="B13" s="16"/>
      <c r="C13" s="19"/>
      <c r="D13" s="16"/>
      <c r="E13" s="16"/>
      <c r="F13" s="16"/>
      <c r="G13" s="16"/>
      <c r="H13" s="16"/>
      <c r="I13" s="16"/>
      <c r="J13" s="16"/>
      <c r="K13" s="13"/>
      <c r="L13" s="13"/>
      <c r="M13" s="14"/>
      <c r="N13" s="15"/>
      <c r="O13" s="13" t="s">
        <v>93</v>
      </c>
      <c r="P13" s="14">
        <v>1274</v>
      </c>
      <c r="Q13" s="15">
        <f t="shared" si="0"/>
        <v>0.00724946937753575</v>
      </c>
      <c r="R13" s="14"/>
    </row>
    <row r="14" spans="1:18" ht="12">
      <c r="A14" s="18"/>
      <c r="B14" s="16"/>
      <c r="C14" s="19"/>
      <c r="D14" s="16"/>
      <c r="E14" s="16"/>
      <c r="F14" s="16"/>
      <c r="G14" s="16"/>
      <c r="H14" s="16"/>
      <c r="I14" s="16"/>
      <c r="J14" s="16"/>
      <c r="K14" s="13"/>
      <c r="L14" s="13"/>
      <c r="M14" s="14"/>
      <c r="N14" s="15"/>
      <c r="O14" s="21" t="s">
        <v>67</v>
      </c>
      <c r="P14" s="22">
        <v>994</v>
      </c>
      <c r="Q14" s="23">
        <f t="shared" si="0"/>
        <v>0.005656179404450969</v>
      </c>
      <c r="R14" s="22"/>
    </row>
    <row r="15" spans="1:18" ht="12">
      <c r="A15" s="18"/>
      <c r="B15" s="16"/>
      <c r="C15" s="19"/>
      <c r="D15" s="16"/>
      <c r="E15" s="16"/>
      <c r="F15" s="16"/>
      <c r="G15" s="16"/>
      <c r="H15" s="16"/>
      <c r="I15" s="16"/>
      <c r="J15" s="16"/>
      <c r="K15" s="24"/>
      <c r="L15" s="24"/>
      <c r="M15" s="25"/>
      <c r="N15" s="26"/>
      <c r="O15" s="9" t="s">
        <v>16</v>
      </c>
      <c r="P15" s="27">
        <f>SUM(P12:P14)</f>
        <v>4744</v>
      </c>
      <c r="Q15" s="28">
        <f t="shared" si="0"/>
        <v>0.026994884401122132</v>
      </c>
      <c r="R15" s="25"/>
    </row>
    <row r="16" spans="1:18" ht="12">
      <c r="A16" s="18"/>
      <c r="B16" s="16"/>
      <c r="C16" s="19"/>
      <c r="D16" s="16"/>
      <c r="E16" s="16"/>
      <c r="F16" s="16"/>
      <c r="G16" s="16"/>
      <c r="H16" s="16"/>
      <c r="I16" s="16"/>
      <c r="J16" s="16"/>
      <c r="K16" s="31" t="s">
        <v>94</v>
      </c>
      <c r="L16" s="31"/>
      <c r="M16" s="10">
        <v>3359</v>
      </c>
      <c r="N16" s="12">
        <f>M16/$M$21</f>
        <v>0.016851536906320706</v>
      </c>
      <c r="O16" s="31" t="s">
        <v>95</v>
      </c>
      <c r="P16" s="10">
        <v>2988</v>
      </c>
      <c r="Q16" s="26">
        <f t="shared" si="0"/>
        <v>0.017002680141347582</v>
      </c>
      <c r="R16" s="10"/>
    </row>
    <row r="17" spans="1:18" ht="12">
      <c r="A17" s="18"/>
      <c r="B17" s="16"/>
      <c r="C17" s="19"/>
      <c r="D17" s="16"/>
      <c r="E17" s="16"/>
      <c r="F17" s="16"/>
      <c r="G17" s="16"/>
      <c r="H17" s="16"/>
      <c r="I17" s="16"/>
      <c r="J17" s="16"/>
      <c r="K17" s="31" t="s">
        <v>96</v>
      </c>
      <c r="L17" s="31"/>
      <c r="M17" s="10">
        <v>1650</v>
      </c>
      <c r="N17" s="12">
        <f>M17/$M$21</f>
        <v>0.00827777192480773</v>
      </c>
      <c r="O17" s="31" t="s">
        <v>22</v>
      </c>
      <c r="P17" s="10">
        <v>1454</v>
      </c>
      <c r="Q17" s="26">
        <f t="shared" si="0"/>
        <v>0.008273727217375966</v>
      </c>
      <c r="R17" s="10"/>
    </row>
    <row r="18" spans="1:18" ht="12">
      <c r="A18" s="18"/>
      <c r="B18" s="16"/>
      <c r="C18" s="19"/>
      <c r="D18" s="16"/>
      <c r="E18" s="16"/>
      <c r="F18" s="16"/>
      <c r="G18" s="16"/>
      <c r="H18" s="16"/>
      <c r="I18" s="16"/>
      <c r="J18" s="16"/>
      <c r="K18" s="31" t="s">
        <v>97</v>
      </c>
      <c r="L18" s="31"/>
      <c r="M18" s="10">
        <v>1011</v>
      </c>
      <c r="N18" s="12">
        <f>M18/$M$21</f>
        <v>0.005072016615745827</v>
      </c>
      <c r="O18" s="31" t="s">
        <v>68</v>
      </c>
      <c r="P18" s="10">
        <v>775</v>
      </c>
      <c r="Q18" s="15">
        <f t="shared" si="0"/>
        <v>0.004409999032645374</v>
      </c>
      <c r="R18" s="10"/>
    </row>
    <row r="19" spans="1:18" ht="12">
      <c r="A19" s="18"/>
      <c r="B19" s="16"/>
      <c r="C19" s="19"/>
      <c r="D19" s="16"/>
      <c r="E19" s="16"/>
      <c r="F19" s="16"/>
      <c r="G19" s="16"/>
      <c r="H19" s="16"/>
      <c r="I19" s="16"/>
      <c r="J19" s="16"/>
      <c r="K19" s="31" t="s">
        <v>98</v>
      </c>
      <c r="L19" s="31"/>
      <c r="M19" s="10">
        <v>943</v>
      </c>
      <c r="N19" s="12">
        <f>M19/$M$21</f>
        <v>0.004730872075814357</v>
      </c>
      <c r="O19" s="31" t="s">
        <v>99</v>
      </c>
      <c r="P19" s="10">
        <v>809</v>
      </c>
      <c r="Q19" s="26">
        <f t="shared" si="0"/>
        <v>0.004603469957948525</v>
      </c>
      <c r="R19" s="10"/>
    </row>
    <row r="20" spans="1:18" ht="12">
      <c r="A20" s="18"/>
      <c r="B20" s="16"/>
      <c r="C20" s="19"/>
      <c r="D20" s="16"/>
      <c r="E20" s="16"/>
      <c r="F20" s="16"/>
      <c r="G20" s="16"/>
      <c r="H20" s="16"/>
      <c r="I20" s="16"/>
      <c r="J20" s="16"/>
      <c r="K20" s="31" t="s">
        <v>100</v>
      </c>
      <c r="L20" s="31"/>
      <c r="M20" s="10">
        <v>899</v>
      </c>
      <c r="N20" s="12">
        <f>M20/$M$21</f>
        <v>0.004510131491152818</v>
      </c>
      <c r="O20" s="31" t="s">
        <v>101</v>
      </c>
      <c r="P20" s="10">
        <v>736</v>
      </c>
      <c r="Q20" s="26">
        <f t="shared" si="0"/>
        <v>0.004188076500679994</v>
      </c>
      <c r="R20" s="10"/>
    </row>
    <row r="21" spans="1:18" ht="12">
      <c r="A21" s="57"/>
      <c r="B21" s="46"/>
      <c r="C21" s="58"/>
      <c r="D21" s="46"/>
      <c r="E21" s="46"/>
      <c r="F21" s="46"/>
      <c r="G21" s="46"/>
      <c r="H21" s="46"/>
      <c r="I21" s="46"/>
      <c r="J21" s="46"/>
      <c r="K21" s="74" t="s">
        <v>39</v>
      </c>
      <c r="L21" s="74"/>
      <c r="M21" s="27">
        <f>SUM(M3:M20)</f>
        <v>199329</v>
      </c>
      <c r="N21" s="12"/>
      <c r="O21" s="9" t="s">
        <v>102</v>
      </c>
      <c r="P21" s="27">
        <f>SUM(P3+P4+P6+P7+P8+P10+P11+P12+P13+P14+P16+P17+P18+P19+P20)</f>
        <v>175737</v>
      </c>
      <c r="Q21" s="26"/>
      <c r="R21" s="27">
        <f>SUM(R9,R5)</f>
        <v>27</v>
      </c>
    </row>
    <row r="23" ht="12">
      <c r="O23" s="62"/>
    </row>
  </sheetData>
  <sheetProtection/>
  <mergeCells count="9">
    <mergeCell ref="E2:F2"/>
    <mergeCell ref="G2:H2"/>
    <mergeCell ref="I2:J2"/>
    <mergeCell ref="K21:L21"/>
    <mergeCell ref="W2:X2"/>
    <mergeCell ref="U2:V2"/>
    <mergeCell ref="S2:T2"/>
    <mergeCell ref="P2:Q2"/>
    <mergeCell ref="M2:N2"/>
  </mergeCells>
  <printOptions horizontalCentered="1"/>
  <pageMargins left="0.5905511811023623" right="0.5905511811023623" top="0.7874015748031497" bottom="0.7874015748031497" header="0.31496062992125984" footer="0.5118110236220472"/>
  <pageSetup horizontalDpi="600" verticalDpi="600" orientation="landscape" paperSize="9" scale="90" r:id="rId1"/>
  <headerFooter alignWithMargins="0">
    <oddHeader>&amp;LElezioni provinciali 6 - 7 giugno 2009. Riepilogo provinciale_NO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Y40"/>
  <sheetViews>
    <sheetView zoomScalePageLayoutView="0" workbookViewId="0" topLeftCell="I10">
      <selection activeCell="A1" sqref="A1:A16384"/>
    </sheetView>
  </sheetViews>
  <sheetFormatPr defaultColWidth="9.140625" defaultRowHeight="12.75"/>
  <cols>
    <col min="1" max="1" width="2.00390625" style="1" customWidth="1"/>
    <col min="2" max="3" width="9.140625" style="37" customWidth="1"/>
    <col min="4" max="4" width="7.8515625" style="44" customWidth="1"/>
    <col min="5" max="5" width="7.421875" style="37" bestFit="1" customWidth="1"/>
    <col min="6" max="6" width="6.421875" style="37" bestFit="1" customWidth="1"/>
    <col min="7" max="7" width="6.00390625" style="38" bestFit="1" customWidth="1"/>
    <col min="8" max="8" width="6.421875" style="37" bestFit="1" customWidth="1"/>
    <col min="9" max="9" width="6.00390625" style="38" bestFit="1" customWidth="1"/>
    <col min="10" max="10" width="3.00390625" style="37" bestFit="1" customWidth="1"/>
    <col min="11" max="11" width="7.421875" style="38" customWidth="1"/>
    <col min="12" max="12" width="24.140625" style="1" bestFit="1" customWidth="1"/>
    <col min="13" max="13" width="7.28125" style="1" bestFit="1" customWidth="1"/>
    <col min="14" max="14" width="8.8515625" style="37" bestFit="1" customWidth="1"/>
    <col min="15" max="15" width="7.00390625" style="38" bestFit="1" customWidth="1"/>
    <col min="16" max="16" width="36.7109375" style="1" bestFit="1" customWidth="1"/>
    <col min="17" max="17" width="8.8515625" style="37" bestFit="1" customWidth="1"/>
    <col min="18" max="18" width="7.00390625" style="38" bestFit="1" customWidth="1"/>
    <col min="19" max="19" width="5.8515625" style="37" bestFit="1" customWidth="1"/>
    <col min="20" max="20" width="8.140625" style="37" bestFit="1" customWidth="1"/>
    <col min="21" max="21" width="8.140625" style="38" customWidth="1"/>
    <col min="22" max="22" width="7.57421875" style="37" bestFit="1" customWidth="1"/>
    <col min="23" max="23" width="7.57421875" style="38" customWidth="1"/>
    <col min="24" max="24" width="10.57421875" style="37" customWidth="1"/>
    <col min="25" max="25" width="9.140625" style="38" customWidth="1"/>
    <col min="26" max="16384" width="9.140625" style="1" customWidth="1"/>
  </cols>
  <sheetData>
    <row r="2" spans="2:25" s="3" customFormat="1" ht="36">
      <c r="B2" s="6" t="s">
        <v>0</v>
      </c>
      <c r="C2" s="6" t="s">
        <v>1</v>
      </c>
      <c r="D2" s="7" t="s">
        <v>9</v>
      </c>
      <c r="E2" s="6" t="s">
        <v>10</v>
      </c>
      <c r="F2" s="72" t="s">
        <v>7</v>
      </c>
      <c r="G2" s="72"/>
      <c r="H2" s="72" t="s">
        <v>6</v>
      </c>
      <c r="I2" s="72"/>
      <c r="J2" s="72" t="s">
        <v>8</v>
      </c>
      <c r="K2" s="72"/>
      <c r="L2" s="8" t="s">
        <v>2</v>
      </c>
      <c r="M2" s="8" t="s">
        <v>27</v>
      </c>
      <c r="N2" s="70" t="s">
        <v>3</v>
      </c>
      <c r="O2" s="71"/>
      <c r="P2" s="8" t="s">
        <v>4</v>
      </c>
      <c r="Q2" s="70" t="s">
        <v>3</v>
      </c>
      <c r="R2" s="71"/>
      <c r="S2" s="6" t="s">
        <v>5</v>
      </c>
      <c r="T2" s="73"/>
      <c r="U2" s="73"/>
      <c r="V2" s="73"/>
      <c r="W2" s="73"/>
      <c r="X2" s="73"/>
      <c r="Y2" s="73"/>
    </row>
    <row r="3" spans="2:19" ht="12">
      <c r="B3" s="10">
        <v>1857168</v>
      </c>
      <c r="C3" s="10">
        <v>1259493</v>
      </c>
      <c r="D3" s="11">
        <f>C3/B3</f>
        <v>0.6781793569563981</v>
      </c>
      <c r="E3" s="10">
        <v>2316</v>
      </c>
      <c r="F3" s="10">
        <v>53080</v>
      </c>
      <c r="G3" s="12">
        <f>F3/C3</f>
        <v>0.042143942046521894</v>
      </c>
      <c r="H3" s="10">
        <v>50999</v>
      </c>
      <c r="I3" s="12">
        <f>H3/C3</f>
        <v>0.040491689910146386</v>
      </c>
      <c r="J3" s="10">
        <v>95</v>
      </c>
      <c r="K3" s="12">
        <f>J3/C3</f>
        <v>7.542717585568161E-05</v>
      </c>
      <c r="L3" s="13" t="s">
        <v>103</v>
      </c>
      <c r="M3" s="67" t="s">
        <v>44</v>
      </c>
      <c r="N3" s="14">
        <v>512229</v>
      </c>
      <c r="O3" s="15">
        <f>N3/N40</f>
        <v>0.44336585826079206</v>
      </c>
      <c r="P3" s="13" t="s">
        <v>18</v>
      </c>
      <c r="Q3" s="14">
        <v>282945</v>
      </c>
      <c r="R3" s="15">
        <f>Q3/$Q$40</f>
        <v>0.26860881056265024</v>
      </c>
      <c r="S3" s="14"/>
    </row>
    <row r="4" spans="2:19" ht="12">
      <c r="B4" s="18"/>
      <c r="C4" s="16"/>
      <c r="D4" s="19"/>
      <c r="E4" s="16"/>
      <c r="F4" s="16"/>
      <c r="G4" s="17"/>
      <c r="H4" s="16"/>
      <c r="I4" s="17"/>
      <c r="J4" s="16"/>
      <c r="K4" s="56"/>
      <c r="L4" s="13"/>
      <c r="M4" s="75"/>
      <c r="N4" s="14"/>
      <c r="O4" s="15"/>
      <c r="P4" s="13" t="s">
        <v>19</v>
      </c>
      <c r="Q4" s="14">
        <v>92554</v>
      </c>
      <c r="R4" s="15">
        <f aca="true" t="shared" si="0" ref="R4:R39">Q4/$Q$40</f>
        <v>0.0878644961134338</v>
      </c>
      <c r="S4" s="14"/>
    </row>
    <row r="5" spans="2:19" ht="12">
      <c r="B5" s="18"/>
      <c r="C5" s="16"/>
      <c r="D5" s="19"/>
      <c r="E5" s="16"/>
      <c r="F5" s="16"/>
      <c r="G5" s="17"/>
      <c r="H5" s="16"/>
      <c r="I5" s="17"/>
      <c r="J5" s="16"/>
      <c r="K5" s="56"/>
      <c r="L5" s="13"/>
      <c r="M5" s="75"/>
      <c r="N5" s="14"/>
      <c r="O5" s="15"/>
      <c r="P5" s="13" t="s">
        <v>22</v>
      </c>
      <c r="Q5" s="14">
        <v>28227</v>
      </c>
      <c r="R5" s="15">
        <f t="shared" si="0"/>
        <v>0.026796801130085098</v>
      </c>
      <c r="S5" s="14"/>
    </row>
    <row r="6" spans="2:19" ht="12">
      <c r="B6" s="18"/>
      <c r="C6" s="16"/>
      <c r="D6" s="19"/>
      <c r="E6" s="16"/>
      <c r="F6" s="16"/>
      <c r="G6" s="17"/>
      <c r="H6" s="16"/>
      <c r="I6" s="17"/>
      <c r="J6" s="16"/>
      <c r="K6" s="56"/>
      <c r="L6" s="13"/>
      <c r="M6" s="75"/>
      <c r="N6" s="14"/>
      <c r="O6" s="15"/>
      <c r="P6" s="13" t="s">
        <v>104</v>
      </c>
      <c r="Q6" s="14">
        <v>21626</v>
      </c>
      <c r="R6" s="15">
        <f t="shared" si="0"/>
        <v>0.02053025901580828</v>
      </c>
      <c r="S6" s="14"/>
    </row>
    <row r="7" spans="2:19" ht="12">
      <c r="B7" s="18"/>
      <c r="C7" s="16"/>
      <c r="D7" s="19"/>
      <c r="E7" s="16"/>
      <c r="F7" s="16"/>
      <c r="G7" s="17"/>
      <c r="H7" s="16"/>
      <c r="I7" s="17"/>
      <c r="J7" s="16"/>
      <c r="K7" s="56"/>
      <c r="L7" s="13"/>
      <c r="M7" s="75"/>
      <c r="N7" s="14"/>
      <c r="O7" s="15"/>
      <c r="P7" s="13" t="s">
        <v>105</v>
      </c>
      <c r="Q7" s="14">
        <v>10600</v>
      </c>
      <c r="R7" s="15">
        <f t="shared" si="0"/>
        <v>0.010062921740847488</v>
      </c>
      <c r="S7" s="14"/>
    </row>
    <row r="8" spans="2:19" ht="12">
      <c r="B8" s="18"/>
      <c r="C8" s="16"/>
      <c r="D8" s="19"/>
      <c r="E8" s="16"/>
      <c r="F8" s="16"/>
      <c r="G8" s="17"/>
      <c r="H8" s="16"/>
      <c r="I8" s="17"/>
      <c r="J8" s="16"/>
      <c r="K8" s="56"/>
      <c r="L8" s="13"/>
      <c r="M8" s="75"/>
      <c r="N8" s="14"/>
      <c r="O8" s="15"/>
      <c r="P8" s="13" t="s">
        <v>51</v>
      </c>
      <c r="Q8" s="14">
        <v>9997</v>
      </c>
      <c r="R8" s="15">
        <f t="shared" si="0"/>
        <v>0.009490474400306825</v>
      </c>
      <c r="S8" s="14"/>
    </row>
    <row r="9" spans="2:19" ht="12">
      <c r="B9" s="18"/>
      <c r="C9" s="16"/>
      <c r="D9" s="19"/>
      <c r="E9" s="16"/>
      <c r="F9" s="16"/>
      <c r="G9" s="17"/>
      <c r="H9" s="16"/>
      <c r="I9" s="17"/>
      <c r="J9" s="16"/>
      <c r="K9" s="56"/>
      <c r="L9" s="13"/>
      <c r="M9" s="75"/>
      <c r="N9" s="14"/>
      <c r="O9" s="15"/>
      <c r="P9" s="13" t="s">
        <v>106</v>
      </c>
      <c r="Q9" s="14">
        <v>9258</v>
      </c>
      <c r="R9" s="15">
        <f t="shared" si="0"/>
        <v>0.008788917875166608</v>
      </c>
      <c r="S9" s="14"/>
    </row>
    <row r="10" spans="2:19" ht="12">
      <c r="B10" s="18"/>
      <c r="C10" s="16"/>
      <c r="D10" s="19"/>
      <c r="E10" s="16"/>
      <c r="F10" s="16"/>
      <c r="G10" s="17"/>
      <c r="H10" s="16"/>
      <c r="I10" s="17"/>
      <c r="J10" s="16"/>
      <c r="K10" s="56"/>
      <c r="L10" s="13"/>
      <c r="M10" s="75"/>
      <c r="N10" s="14"/>
      <c r="O10" s="15"/>
      <c r="P10" s="21" t="s">
        <v>107</v>
      </c>
      <c r="Q10" s="22">
        <v>4229</v>
      </c>
      <c r="R10" s="23">
        <f t="shared" si="0"/>
        <v>0.004014726041702266</v>
      </c>
      <c r="S10" s="22"/>
    </row>
    <row r="11" spans="2:19" ht="12">
      <c r="B11" s="18"/>
      <c r="C11" s="16"/>
      <c r="D11" s="19"/>
      <c r="E11" s="16"/>
      <c r="F11" s="16"/>
      <c r="G11" s="17"/>
      <c r="H11" s="16"/>
      <c r="I11" s="17"/>
      <c r="J11" s="16"/>
      <c r="K11" s="56"/>
      <c r="L11" s="24"/>
      <c r="M11" s="75"/>
      <c r="N11" s="25"/>
      <c r="O11" s="26"/>
      <c r="P11" s="9" t="s">
        <v>16</v>
      </c>
      <c r="Q11" s="27">
        <f>SUM(Q3:Q10)</f>
        <v>459436</v>
      </c>
      <c r="R11" s="26">
        <f t="shared" si="0"/>
        <v>0.4361574068800006</v>
      </c>
      <c r="S11" s="25"/>
    </row>
    <row r="12" spans="2:19" ht="12">
      <c r="B12" s="18"/>
      <c r="C12" s="16"/>
      <c r="D12" s="19"/>
      <c r="E12" s="16"/>
      <c r="F12" s="16"/>
      <c r="G12" s="17"/>
      <c r="H12" s="16"/>
      <c r="I12" s="17"/>
      <c r="J12" s="16"/>
      <c r="K12" s="56"/>
      <c r="L12" s="13" t="s">
        <v>108</v>
      </c>
      <c r="M12" s="75"/>
      <c r="N12" s="14">
        <v>479492</v>
      </c>
      <c r="O12" s="15">
        <f>N12/N40</f>
        <v>0.4150299614219103</v>
      </c>
      <c r="P12" s="13" t="s">
        <v>12</v>
      </c>
      <c r="Q12" s="14">
        <v>270741</v>
      </c>
      <c r="R12" s="15">
        <f t="shared" si="0"/>
        <v>0.2570231599093198</v>
      </c>
      <c r="S12" s="14"/>
    </row>
    <row r="13" spans="2:19" ht="12">
      <c r="B13" s="18"/>
      <c r="C13" s="16"/>
      <c r="D13" s="19"/>
      <c r="E13" s="16"/>
      <c r="F13" s="16"/>
      <c r="G13" s="17"/>
      <c r="H13" s="16"/>
      <c r="I13" s="17"/>
      <c r="J13" s="16"/>
      <c r="K13" s="56"/>
      <c r="L13" s="13"/>
      <c r="M13" s="75"/>
      <c r="N13" s="14"/>
      <c r="O13" s="15"/>
      <c r="P13" s="13" t="s">
        <v>13</v>
      </c>
      <c r="Q13" s="14">
        <v>118075</v>
      </c>
      <c r="R13" s="15">
        <f t="shared" si="0"/>
        <v>0.11209240420288369</v>
      </c>
      <c r="S13" s="14"/>
    </row>
    <row r="14" spans="2:19" ht="12">
      <c r="B14" s="18"/>
      <c r="C14" s="16"/>
      <c r="D14" s="19"/>
      <c r="E14" s="16"/>
      <c r="F14" s="16"/>
      <c r="G14" s="17"/>
      <c r="H14" s="16"/>
      <c r="I14" s="17"/>
      <c r="J14" s="16"/>
      <c r="K14" s="56"/>
      <c r="L14" s="13"/>
      <c r="M14" s="75"/>
      <c r="N14" s="14"/>
      <c r="O14" s="15"/>
      <c r="P14" s="13" t="s">
        <v>109</v>
      </c>
      <c r="Q14" s="14">
        <v>26080</v>
      </c>
      <c r="R14" s="15">
        <f t="shared" si="0"/>
        <v>0.02475858481144363</v>
      </c>
      <c r="S14" s="14"/>
    </row>
    <row r="15" spans="2:19" ht="12">
      <c r="B15" s="18"/>
      <c r="C15" s="16"/>
      <c r="D15" s="19"/>
      <c r="E15" s="16"/>
      <c r="F15" s="16"/>
      <c r="G15" s="17"/>
      <c r="H15" s="16"/>
      <c r="I15" s="17"/>
      <c r="J15" s="16"/>
      <c r="K15" s="56"/>
      <c r="L15" s="13"/>
      <c r="M15" s="75"/>
      <c r="N15" s="14"/>
      <c r="O15" s="15"/>
      <c r="P15" s="13" t="s">
        <v>14</v>
      </c>
      <c r="Q15" s="14">
        <v>9525</v>
      </c>
      <c r="R15" s="15">
        <f t="shared" si="0"/>
        <v>0.0090423895831672</v>
      </c>
      <c r="S15" s="14"/>
    </row>
    <row r="16" spans="2:19" ht="12">
      <c r="B16" s="18"/>
      <c r="C16" s="16"/>
      <c r="D16" s="19"/>
      <c r="E16" s="16"/>
      <c r="F16" s="16"/>
      <c r="G16" s="17"/>
      <c r="H16" s="16"/>
      <c r="I16" s="17"/>
      <c r="J16" s="16"/>
      <c r="K16" s="56"/>
      <c r="L16" s="13"/>
      <c r="M16" s="75"/>
      <c r="N16" s="14"/>
      <c r="O16" s="15"/>
      <c r="P16" s="13" t="s">
        <v>47</v>
      </c>
      <c r="Q16" s="14">
        <v>7915</v>
      </c>
      <c r="R16" s="15">
        <f t="shared" si="0"/>
        <v>0.0075139646772460255</v>
      </c>
      <c r="S16" s="14"/>
    </row>
    <row r="17" spans="2:19" ht="12">
      <c r="B17" s="18"/>
      <c r="C17" s="16"/>
      <c r="D17" s="19"/>
      <c r="E17" s="16"/>
      <c r="F17" s="16"/>
      <c r="G17" s="17"/>
      <c r="H17" s="16"/>
      <c r="I17" s="17"/>
      <c r="J17" s="16"/>
      <c r="K17" s="56"/>
      <c r="L17" s="13"/>
      <c r="M17" s="75"/>
      <c r="N17" s="14"/>
      <c r="O17" s="15"/>
      <c r="P17" s="13" t="s">
        <v>110</v>
      </c>
      <c r="Q17" s="14">
        <v>3669</v>
      </c>
      <c r="R17" s="15">
        <f t="shared" si="0"/>
        <v>0.0034830999874688145</v>
      </c>
      <c r="S17" s="14"/>
    </row>
    <row r="18" spans="2:19" ht="12">
      <c r="B18" s="18"/>
      <c r="C18" s="16"/>
      <c r="D18" s="19"/>
      <c r="E18" s="16"/>
      <c r="F18" s="16"/>
      <c r="G18" s="17"/>
      <c r="H18" s="16"/>
      <c r="I18" s="17"/>
      <c r="J18" s="16"/>
      <c r="K18" s="56"/>
      <c r="L18" s="13"/>
      <c r="M18" s="75"/>
      <c r="N18" s="14"/>
      <c r="O18" s="15"/>
      <c r="P18" s="13" t="s">
        <v>24</v>
      </c>
      <c r="Q18" s="14">
        <v>2258</v>
      </c>
      <c r="R18" s="15">
        <f t="shared" si="0"/>
        <v>0.0021435921972484556</v>
      </c>
      <c r="S18" s="14"/>
    </row>
    <row r="19" spans="2:19" ht="12">
      <c r="B19" s="18"/>
      <c r="C19" s="16"/>
      <c r="D19" s="19"/>
      <c r="E19" s="16"/>
      <c r="F19" s="16"/>
      <c r="G19" s="17"/>
      <c r="H19" s="16"/>
      <c r="I19" s="17"/>
      <c r="J19" s="16"/>
      <c r="K19" s="56"/>
      <c r="L19" s="13"/>
      <c r="M19" s="75"/>
      <c r="N19" s="14"/>
      <c r="O19" s="15"/>
      <c r="P19" s="13" t="s">
        <v>111</v>
      </c>
      <c r="Q19" s="14">
        <v>1907</v>
      </c>
      <c r="R19" s="15">
        <f t="shared" si="0"/>
        <v>0.0018103765811128452</v>
      </c>
      <c r="S19" s="14"/>
    </row>
    <row r="20" spans="2:19" ht="12">
      <c r="B20" s="18"/>
      <c r="C20" s="16"/>
      <c r="D20" s="19"/>
      <c r="E20" s="16"/>
      <c r="F20" s="16"/>
      <c r="G20" s="17"/>
      <c r="H20" s="16"/>
      <c r="I20" s="17"/>
      <c r="J20" s="16"/>
      <c r="K20" s="56"/>
      <c r="L20" s="13"/>
      <c r="M20" s="75"/>
      <c r="N20" s="14"/>
      <c r="O20" s="15"/>
      <c r="P20" s="13" t="s">
        <v>34</v>
      </c>
      <c r="Q20" s="14">
        <v>1852</v>
      </c>
      <c r="R20" s="15">
        <f t="shared" si="0"/>
        <v>0.0017581633079292026</v>
      </c>
      <c r="S20" s="14"/>
    </row>
    <row r="21" spans="2:19" ht="12">
      <c r="B21" s="18"/>
      <c r="C21" s="16"/>
      <c r="D21" s="19"/>
      <c r="E21" s="16"/>
      <c r="F21" s="16"/>
      <c r="G21" s="17"/>
      <c r="H21" s="16"/>
      <c r="I21" s="17"/>
      <c r="J21" s="16"/>
      <c r="K21" s="56"/>
      <c r="L21" s="13"/>
      <c r="M21" s="75"/>
      <c r="N21" s="14"/>
      <c r="O21" s="15"/>
      <c r="P21" s="21" t="s">
        <v>112</v>
      </c>
      <c r="Q21" s="22">
        <v>1431</v>
      </c>
      <c r="R21" s="23">
        <f t="shared" si="0"/>
        <v>0.0013584944350144108</v>
      </c>
      <c r="S21" s="22"/>
    </row>
    <row r="22" spans="2:19" ht="12">
      <c r="B22" s="18"/>
      <c r="C22" s="16"/>
      <c r="D22" s="19"/>
      <c r="E22" s="16"/>
      <c r="F22" s="16"/>
      <c r="G22" s="17"/>
      <c r="H22" s="16"/>
      <c r="I22" s="17"/>
      <c r="J22" s="16"/>
      <c r="K22" s="56"/>
      <c r="L22" s="24"/>
      <c r="M22" s="75"/>
      <c r="N22" s="25"/>
      <c r="O22" s="26"/>
      <c r="P22" s="9" t="s">
        <v>16</v>
      </c>
      <c r="Q22" s="27">
        <f>SUM(Q12:Q21)</f>
        <v>443453</v>
      </c>
      <c r="R22" s="26">
        <f t="shared" si="0"/>
        <v>0.42098422969283406</v>
      </c>
      <c r="S22" s="25"/>
    </row>
    <row r="23" spans="2:19" ht="12">
      <c r="B23" s="18"/>
      <c r="C23" s="16"/>
      <c r="D23" s="19"/>
      <c r="E23" s="16"/>
      <c r="F23" s="16"/>
      <c r="G23" s="17"/>
      <c r="H23" s="16"/>
      <c r="I23" s="17"/>
      <c r="J23" s="16"/>
      <c r="K23" s="56"/>
      <c r="L23" s="13" t="s">
        <v>113</v>
      </c>
      <c r="M23" s="75"/>
      <c r="N23" s="14">
        <v>52688</v>
      </c>
      <c r="O23" s="15">
        <f>N23/N40</f>
        <v>0.04560472042786451</v>
      </c>
      <c r="P23" s="13" t="s">
        <v>28</v>
      </c>
      <c r="Q23" s="14">
        <v>48569</v>
      </c>
      <c r="R23" s="15">
        <f t="shared" si="0"/>
        <v>0.04610811755011525</v>
      </c>
      <c r="S23" s="14"/>
    </row>
    <row r="24" spans="2:19" ht="12">
      <c r="B24" s="18"/>
      <c r="C24" s="16"/>
      <c r="D24" s="19"/>
      <c r="E24" s="16"/>
      <c r="F24" s="16"/>
      <c r="G24" s="17"/>
      <c r="H24" s="16"/>
      <c r="I24" s="17"/>
      <c r="J24" s="16"/>
      <c r="K24" s="56"/>
      <c r="L24" s="13" t="s">
        <v>114</v>
      </c>
      <c r="M24" s="75"/>
      <c r="N24" s="14">
        <v>40608</v>
      </c>
      <c r="O24" s="15">
        <f>N24/N40</f>
        <v>0.03514873381291228</v>
      </c>
      <c r="P24" s="13" t="s">
        <v>30</v>
      </c>
      <c r="Q24" s="14">
        <v>10751</v>
      </c>
      <c r="R24" s="15">
        <f t="shared" si="0"/>
        <v>0.010206270909042579</v>
      </c>
      <c r="S24" s="14"/>
    </row>
    <row r="25" spans="2:19" ht="12">
      <c r="B25" s="18"/>
      <c r="C25" s="16"/>
      <c r="D25" s="19"/>
      <c r="E25" s="16"/>
      <c r="F25" s="16"/>
      <c r="G25" s="17"/>
      <c r="H25" s="16"/>
      <c r="I25" s="17"/>
      <c r="J25" s="16"/>
      <c r="K25" s="56"/>
      <c r="L25" s="13"/>
      <c r="M25" s="75"/>
      <c r="N25" s="14"/>
      <c r="O25" s="15"/>
      <c r="P25" s="13" t="s">
        <v>115</v>
      </c>
      <c r="Q25" s="14">
        <v>7084</v>
      </c>
      <c r="R25" s="15">
        <f t="shared" si="0"/>
        <v>0.006725069586053171</v>
      </c>
      <c r="S25" s="14"/>
    </row>
    <row r="26" spans="2:19" ht="12">
      <c r="B26" s="18"/>
      <c r="C26" s="16"/>
      <c r="D26" s="19"/>
      <c r="E26" s="16"/>
      <c r="F26" s="16"/>
      <c r="G26" s="17"/>
      <c r="H26" s="16"/>
      <c r="I26" s="17"/>
      <c r="J26" s="16"/>
      <c r="K26" s="56"/>
      <c r="L26" s="13"/>
      <c r="M26" s="75"/>
      <c r="N26" s="14"/>
      <c r="O26" s="15"/>
      <c r="P26" s="13" t="s">
        <v>116</v>
      </c>
      <c r="Q26" s="14">
        <v>6364</v>
      </c>
      <c r="R26" s="15">
        <f t="shared" si="0"/>
        <v>0.006041550373467303</v>
      </c>
      <c r="S26" s="14"/>
    </row>
    <row r="27" spans="2:19" ht="12">
      <c r="B27" s="18"/>
      <c r="C27" s="16"/>
      <c r="D27" s="19"/>
      <c r="E27" s="16"/>
      <c r="F27" s="16"/>
      <c r="G27" s="17"/>
      <c r="H27" s="16"/>
      <c r="I27" s="17"/>
      <c r="J27" s="16"/>
      <c r="K27" s="56"/>
      <c r="L27" s="13"/>
      <c r="M27" s="75"/>
      <c r="N27" s="14"/>
      <c r="O27" s="15"/>
      <c r="P27" s="13" t="s">
        <v>117</v>
      </c>
      <c r="Q27" s="14">
        <v>5579</v>
      </c>
      <c r="R27" s="15">
        <f t="shared" si="0"/>
        <v>0.005296324565300768</v>
      </c>
      <c r="S27" s="14"/>
    </row>
    <row r="28" spans="2:19" ht="12">
      <c r="B28" s="18"/>
      <c r="C28" s="16"/>
      <c r="D28" s="19"/>
      <c r="E28" s="16"/>
      <c r="F28" s="16"/>
      <c r="G28" s="17"/>
      <c r="H28" s="16"/>
      <c r="I28" s="17"/>
      <c r="J28" s="16"/>
      <c r="K28" s="56"/>
      <c r="L28" s="13"/>
      <c r="M28" s="75"/>
      <c r="N28" s="14"/>
      <c r="O28" s="15"/>
      <c r="P28" s="13" t="s">
        <v>118</v>
      </c>
      <c r="Q28" s="14">
        <v>4374</v>
      </c>
      <c r="R28" s="15">
        <f t="shared" si="0"/>
        <v>0.004152379216459143</v>
      </c>
      <c r="S28" s="14"/>
    </row>
    <row r="29" spans="2:19" ht="12">
      <c r="B29" s="18"/>
      <c r="C29" s="16"/>
      <c r="D29" s="19"/>
      <c r="E29" s="16"/>
      <c r="F29" s="16"/>
      <c r="G29" s="17"/>
      <c r="H29" s="16"/>
      <c r="I29" s="17"/>
      <c r="J29" s="16"/>
      <c r="K29" s="56"/>
      <c r="L29" s="13"/>
      <c r="M29" s="75"/>
      <c r="N29" s="14"/>
      <c r="O29" s="15"/>
      <c r="P29" s="21" t="s">
        <v>119</v>
      </c>
      <c r="Q29" s="22">
        <v>4087</v>
      </c>
      <c r="R29" s="23">
        <f t="shared" si="0"/>
        <v>0.0038799208636644982</v>
      </c>
      <c r="S29" s="22"/>
    </row>
    <row r="30" spans="2:19" ht="12">
      <c r="B30" s="18"/>
      <c r="C30" s="16"/>
      <c r="D30" s="19"/>
      <c r="E30" s="16"/>
      <c r="F30" s="16"/>
      <c r="G30" s="17"/>
      <c r="H30" s="16"/>
      <c r="I30" s="17"/>
      <c r="J30" s="16"/>
      <c r="K30" s="56"/>
      <c r="L30" s="24"/>
      <c r="M30" s="75"/>
      <c r="N30" s="25"/>
      <c r="O30" s="26"/>
      <c r="P30" s="9" t="s">
        <v>16</v>
      </c>
      <c r="Q30" s="27">
        <f>SUM(Q24:Q29)</f>
        <v>38239</v>
      </c>
      <c r="R30" s="26">
        <f t="shared" si="0"/>
        <v>0.03630151551398746</v>
      </c>
      <c r="S30" s="25"/>
    </row>
    <row r="31" spans="2:19" ht="12">
      <c r="B31" s="18"/>
      <c r="C31" s="16"/>
      <c r="D31" s="19"/>
      <c r="E31" s="16"/>
      <c r="F31" s="16"/>
      <c r="G31" s="17"/>
      <c r="H31" s="16"/>
      <c r="I31" s="17"/>
      <c r="J31" s="16"/>
      <c r="K31" s="56"/>
      <c r="L31" s="24" t="s">
        <v>120</v>
      </c>
      <c r="M31" s="75"/>
      <c r="N31" s="25">
        <v>21279</v>
      </c>
      <c r="O31" s="26">
        <f>N31/$N$40</f>
        <v>0.01841828966718283</v>
      </c>
      <c r="P31" s="24" t="s">
        <v>23</v>
      </c>
      <c r="Q31" s="25">
        <v>20223</v>
      </c>
      <c r="R31" s="26">
        <f t="shared" si="0"/>
        <v>0.01919834588350554</v>
      </c>
      <c r="S31" s="25"/>
    </row>
    <row r="32" spans="2:19" ht="12">
      <c r="B32" s="18"/>
      <c r="C32" s="16"/>
      <c r="D32" s="19"/>
      <c r="E32" s="16"/>
      <c r="F32" s="16"/>
      <c r="G32" s="17"/>
      <c r="H32" s="16"/>
      <c r="I32" s="17"/>
      <c r="J32" s="16"/>
      <c r="K32" s="56"/>
      <c r="L32" s="24" t="s">
        <v>121</v>
      </c>
      <c r="M32" s="75"/>
      <c r="N32" s="25">
        <v>21142</v>
      </c>
      <c r="O32" s="26">
        <f aca="true" t="shared" si="1" ref="O32:O39">N32/$N$40</f>
        <v>0.018299707699778157</v>
      </c>
      <c r="P32" s="24" t="s">
        <v>41</v>
      </c>
      <c r="Q32" s="25">
        <v>19452</v>
      </c>
      <c r="R32" s="26">
        <f t="shared" si="0"/>
        <v>0.018466410726694842</v>
      </c>
      <c r="S32" s="25"/>
    </row>
    <row r="33" spans="2:19" ht="12">
      <c r="B33" s="18"/>
      <c r="C33" s="16"/>
      <c r="D33" s="19"/>
      <c r="E33" s="16"/>
      <c r="F33" s="16"/>
      <c r="G33" s="17"/>
      <c r="H33" s="16"/>
      <c r="I33" s="17"/>
      <c r="J33" s="16"/>
      <c r="K33" s="56"/>
      <c r="L33" s="24" t="s">
        <v>122</v>
      </c>
      <c r="M33" s="75"/>
      <c r="N33" s="25">
        <v>7423</v>
      </c>
      <c r="O33" s="26">
        <f t="shared" si="1"/>
        <v>0.006425065284999208</v>
      </c>
      <c r="P33" s="24" t="s">
        <v>123</v>
      </c>
      <c r="Q33" s="25">
        <v>6643</v>
      </c>
      <c r="R33" s="26">
        <f t="shared" si="0"/>
        <v>0.0063064140683443265</v>
      </c>
      <c r="S33" s="25"/>
    </row>
    <row r="34" spans="2:19" ht="12">
      <c r="B34" s="18"/>
      <c r="C34" s="16"/>
      <c r="D34" s="19"/>
      <c r="E34" s="16"/>
      <c r="F34" s="16"/>
      <c r="G34" s="17"/>
      <c r="H34" s="16"/>
      <c r="I34" s="17"/>
      <c r="J34" s="16"/>
      <c r="K34" s="56"/>
      <c r="L34" s="24" t="s">
        <v>124</v>
      </c>
      <c r="M34" s="75"/>
      <c r="N34" s="24">
        <v>5021</v>
      </c>
      <c r="O34" s="26">
        <f t="shared" si="1"/>
        <v>0.004345985827290991</v>
      </c>
      <c r="P34" s="24" t="s">
        <v>83</v>
      </c>
      <c r="Q34" s="25">
        <v>4624</v>
      </c>
      <c r="R34" s="26">
        <f t="shared" si="0"/>
        <v>0.0043897122763847905</v>
      </c>
      <c r="S34" s="25"/>
    </row>
    <row r="35" spans="2:19" ht="12">
      <c r="B35" s="18"/>
      <c r="C35" s="16"/>
      <c r="D35" s="19"/>
      <c r="E35" s="16"/>
      <c r="F35" s="16"/>
      <c r="G35" s="17"/>
      <c r="H35" s="16"/>
      <c r="I35" s="17"/>
      <c r="J35" s="16"/>
      <c r="K35" s="56"/>
      <c r="L35" s="24" t="s">
        <v>125</v>
      </c>
      <c r="M35" s="75"/>
      <c r="N35" s="25">
        <v>5008</v>
      </c>
      <c r="O35" s="26">
        <f t="shared" si="1"/>
        <v>0.004334733523814634</v>
      </c>
      <c r="P35" s="24" t="s">
        <v>126</v>
      </c>
      <c r="Q35" s="25">
        <v>4446</v>
      </c>
      <c r="R35" s="26">
        <f t="shared" si="0"/>
        <v>0.00422073113771773</v>
      </c>
      <c r="S35" s="25"/>
    </row>
    <row r="36" spans="2:19" ht="12">
      <c r="B36" s="18"/>
      <c r="C36" s="16"/>
      <c r="D36" s="19"/>
      <c r="E36" s="16"/>
      <c r="F36" s="16"/>
      <c r="G36" s="17"/>
      <c r="H36" s="16"/>
      <c r="I36" s="17"/>
      <c r="J36" s="16"/>
      <c r="K36" s="56"/>
      <c r="L36" s="24" t="s">
        <v>127</v>
      </c>
      <c r="M36" s="75"/>
      <c r="N36" s="25">
        <v>4258</v>
      </c>
      <c r="O36" s="26">
        <f t="shared" si="1"/>
        <v>0.0036855621694094876</v>
      </c>
      <c r="P36" s="24" t="s">
        <v>128</v>
      </c>
      <c r="Q36" s="25">
        <v>3778</v>
      </c>
      <c r="R36" s="26">
        <f t="shared" si="0"/>
        <v>0.003586577201596397</v>
      </c>
      <c r="S36" s="25"/>
    </row>
    <row r="37" spans="2:19" ht="12">
      <c r="B37" s="18"/>
      <c r="C37" s="16"/>
      <c r="D37" s="19"/>
      <c r="E37" s="16"/>
      <c r="F37" s="16"/>
      <c r="G37" s="17"/>
      <c r="H37" s="16"/>
      <c r="I37" s="17"/>
      <c r="J37" s="16"/>
      <c r="K37" s="56"/>
      <c r="L37" s="24" t="s">
        <v>129</v>
      </c>
      <c r="M37" s="75"/>
      <c r="N37" s="25">
        <v>3646</v>
      </c>
      <c r="O37" s="26">
        <f t="shared" si="1"/>
        <v>0.0031558383442148877</v>
      </c>
      <c r="P37" s="24" t="s">
        <v>130</v>
      </c>
      <c r="Q37" s="25">
        <v>2420</v>
      </c>
      <c r="R37" s="26">
        <f t="shared" si="0"/>
        <v>0.0022973840200802755</v>
      </c>
      <c r="S37" s="25"/>
    </row>
    <row r="38" spans="2:19" ht="12">
      <c r="B38" s="18"/>
      <c r="C38" s="16"/>
      <c r="D38" s="19"/>
      <c r="E38" s="16"/>
      <c r="F38" s="16"/>
      <c r="G38" s="17"/>
      <c r="H38" s="16"/>
      <c r="I38" s="17"/>
      <c r="J38" s="16"/>
      <c r="K38" s="56"/>
      <c r="L38" s="24" t="s">
        <v>131</v>
      </c>
      <c r="M38" s="75"/>
      <c r="N38" s="25">
        <v>1516</v>
      </c>
      <c r="O38" s="26">
        <f t="shared" si="1"/>
        <v>0.0013121916977042703</v>
      </c>
      <c r="P38" s="24" t="s">
        <v>132</v>
      </c>
      <c r="Q38" s="25">
        <v>1213</v>
      </c>
      <c r="R38" s="26">
        <f t="shared" si="0"/>
        <v>0.0011515400067592454</v>
      </c>
      <c r="S38" s="25"/>
    </row>
    <row r="39" spans="2:19" ht="12">
      <c r="B39" s="18"/>
      <c r="C39" s="16"/>
      <c r="D39" s="19"/>
      <c r="E39" s="16"/>
      <c r="F39" s="16"/>
      <c r="G39" s="17"/>
      <c r="H39" s="16"/>
      <c r="I39" s="17"/>
      <c r="J39" s="16"/>
      <c r="K39" s="56"/>
      <c r="L39" s="24" t="s">
        <v>133</v>
      </c>
      <c r="M39" s="76"/>
      <c r="N39" s="25">
        <v>1009</v>
      </c>
      <c r="O39" s="26">
        <f t="shared" si="1"/>
        <v>0.0008733518621263911</v>
      </c>
      <c r="P39" s="24" t="s">
        <v>134</v>
      </c>
      <c r="Q39" s="25">
        <v>876</v>
      </c>
      <c r="R39" s="26">
        <f t="shared" si="0"/>
        <v>0.0008316150419794716</v>
      </c>
      <c r="S39" s="25"/>
    </row>
    <row r="40" spans="2:19" ht="12">
      <c r="B40" s="57"/>
      <c r="C40" s="46"/>
      <c r="D40" s="58"/>
      <c r="E40" s="46"/>
      <c r="F40" s="46"/>
      <c r="G40" s="47"/>
      <c r="H40" s="46"/>
      <c r="I40" s="47"/>
      <c r="J40" s="46"/>
      <c r="K40" s="59"/>
      <c r="L40" s="9" t="s">
        <v>39</v>
      </c>
      <c r="M40" s="9"/>
      <c r="N40" s="27">
        <f>SUM(N3:N39)</f>
        <v>1155319</v>
      </c>
      <c r="O40" s="26"/>
      <c r="P40" s="9" t="s">
        <v>42</v>
      </c>
      <c r="Q40" s="27">
        <f>SUM(Q11+Q22+Q23+Q30+Q31+Q32+Q33+Q34+Q35+Q36+Q37+Q38+Q39)</f>
        <v>1053372</v>
      </c>
      <c r="R40" s="26"/>
      <c r="S40" s="25"/>
    </row>
  </sheetData>
  <sheetProtection/>
  <mergeCells count="9">
    <mergeCell ref="F2:G2"/>
    <mergeCell ref="H2:I2"/>
    <mergeCell ref="J2:K2"/>
    <mergeCell ref="M3:M39"/>
    <mergeCell ref="X2:Y2"/>
    <mergeCell ref="V2:W2"/>
    <mergeCell ref="T2:U2"/>
    <mergeCell ref="Q2:R2"/>
    <mergeCell ref="N2:O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&amp;LElezioni provinciali 6 - 7 giugno 2009. RIepilogo provinciale_TO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X17"/>
  <sheetViews>
    <sheetView tabSelected="1" zoomScalePageLayoutView="0" workbookViewId="0" topLeftCell="L1">
      <selection activeCell="E7" sqref="E7"/>
    </sheetView>
  </sheetViews>
  <sheetFormatPr defaultColWidth="9.140625" defaultRowHeight="12.75"/>
  <cols>
    <col min="1" max="1" width="9.140625" style="37" customWidth="1"/>
    <col min="2" max="2" width="8.140625" style="37" bestFit="1" customWidth="1"/>
    <col min="3" max="3" width="7.8515625" style="44" customWidth="1"/>
    <col min="4" max="4" width="7.140625" style="37" customWidth="1"/>
    <col min="5" max="5" width="5.421875" style="37" bestFit="1" customWidth="1"/>
    <col min="6" max="6" width="6.00390625" style="38" bestFit="1" customWidth="1"/>
    <col min="7" max="7" width="5.421875" style="37" bestFit="1" customWidth="1"/>
    <col min="8" max="8" width="6.00390625" style="38" bestFit="1" customWidth="1"/>
    <col min="9" max="9" width="2.00390625" style="37" bestFit="1" customWidth="1"/>
    <col min="10" max="10" width="7.421875" style="38" customWidth="1"/>
    <col min="11" max="11" width="13.421875" style="1" bestFit="1" customWidth="1"/>
    <col min="12" max="12" width="7.28125" style="1" bestFit="1" customWidth="1"/>
    <col min="13" max="13" width="6.421875" style="37" bestFit="1" customWidth="1"/>
    <col min="14" max="14" width="7.00390625" style="38" bestFit="1" customWidth="1"/>
    <col min="15" max="15" width="43.00390625" style="1" bestFit="1" customWidth="1"/>
    <col min="16" max="16" width="6.421875" style="37" bestFit="1" customWidth="1"/>
    <col min="17" max="17" width="8.00390625" style="38" bestFit="1" customWidth="1"/>
    <col min="18" max="18" width="5.8515625" style="37" bestFit="1" customWidth="1"/>
    <col min="19" max="19" width="8.140625" style="37" bestFit="1" customWidth="1"/>
    <col min="20" max="20" width="8.140625" style="38" customWidth="1"/>
    <col min="21" max="21" width="7.57421875" style="37" bestFit="1" customWidth="1"/>
    <col min="22" max="22" width="7.57421875" style="38" customWidth="1"/>
    <col min="23" max="23" width="10.57421875" style="37" customWidth="1"/>
    <col min="24" max="24" width="9.140625" style="38" customWidth="1"/>
    <col min="25" max="16384" width="9.140625" style="1" customWidth="1"/>
  </cols>
  <sheetData>
    <row r="2" spans="1:24" s="3" customFormat="1" ht="36">
      <c r="A2" s="6" t="s">
        <v>0</v>
      </c>
      <c r="B2" s="6" t="s">
        <v>1</v>
      </c>
      <c r="C2" s="7" t="s">
        <v>9</v>
      </c>
      <c r="D2" s="6" t="s">
        <v>10</v>
      </c>
      <c r="E2" s="72" t="s">
        <v>7</v>
      </c>
      <c r="F2" s="72"/>
      <c r="G2" s="72" t="s">
        <v>6</v>
      </c>
      <c r="H2" s="72"/>
      <c r="I2" s="72" t="s">
        <v>8</v>
      </c>
      <c r="J2" s="77"/>
      <c r="K2" s="8" t="s">
        <v>2</v>
      </c>
      <c r="L2" s="8" t="s">
        <v>27</v>
      </c>
      <c r="M2" s="80" t="s">
        <v>3</v>
      </c>
      <c r="N2" s="80"/>
      <c r="O2" s="8" t="s">
        <v>4</v>
      </c>
      <c r="P2" s="72" t="s">
        <v>3</v>
      </c>
      <c r="Q2" s="72"/>
      <c r="R2" s="6" t="s">
        <v>5</v>
      </c>
      <c r="S2" s="73"/>
      <c r="T2" s="73"/>
      <c r="U2" s="73"/>
      <c r="V2" s="73"/>
      <c r="W2" s="73"/>
      <c r="X2" s="73"/>
    </row>
    <row r="3" spans="1:18" ht="12">
      <c r="A3" s="10">
        <v>143938</v>
      </c>
      <c r="B3" s="10">
        <v>100575</v>
      </c>
      <c r="C3" s="11">
        <f>B3/A3</f>
        <v>0.6987383456766108</v>
      </c>
      <c r="D3" s="10">
        <v>232</v>
      </c>
      <c r="E3" s="10">
        <v>2755</v>
      </c>
      <c r="F3" s="12">
        <f>E3/B3</f>
        <v>0.027392493164305243</v>
      </c>
      <c r="G3" s="10">
        <v>2600</v>
      </c>
      <c r="H3" s="12">
        <f>G3/B3</f>
        <v>0.025851354710415112</v>
      </c>
      <c r="I3" s="10">
        <v>3</v>
      </c>
      <c r="J3" s="12">
        <f>I3/B3</f>
        <v>2.982848620432513E-05</v>
      </c>
      <c r="K3" s="13" t="s">
        <v>135</v>
      </c>
      <c r="L3" s="13" t="s">
        <v>27</v>
      </c>
      <c r="M3" s="14">
        <v>54774</v>
      </c>
      <c r="N3" s="15">
        <f>M3/M17</f>
        <v>0.5752544188537762</v>
      </c>
      <c r="O3" s="13" t="s">
        <v>12</v>
      </c>
      <c r="P3" s="14">
        <v>30026</v>
      </c>
      <c r="Q3" s="15">
        <f>P3/$P$17</f>
        <v>0.3400992229798609</v>
      </c>
      <c r="R3" s="14">
        <v>9</v>
      </c>
    </row>
    <row r="4" spans="1:18" ht="12">
      <c r="A4" s="18"/>
      <c r="B4" s="16"/>
      <c r="C4" s="19"/>
      <c r="D4" s="16"/>
      <c r="E4" s="16"/>
      <c r="F4" s="17"/>
      <c r="G4" s="16"/>
      <c r="H4" s="17"/>
      <c r="I4" s="16"/>
      <c r="J4" s="17"/>
      <c r="K4" s="13"/>
      <c r="L4" s="13"/>
      <c r="M4" s="14"/>
      <c r="N4" s="15"/>
      <c r="O4" s="13" t="s">
        <v>13</v>
      </c>
      <c r="P4" s="14">
        <v>15639</v>
      </c>
      <c r="Q4" s="15">
        <f aca="true" t="shared" si="0" ref="Q4:Q17">P4/$P$17</f>
        <v>0.17714020342976236</v>
      </c>
      <c r="R4" s="14">
        <v>4</v>
      </c>
    </row>
    <row r="5" spans="1:18" ht="12">
      <c r="A5" s="18"/>
      <c r="B5" s="16"/>
      <c r="C5" s="19"/>
      <c r="D5" s="16"/>
      <c r="E5" s="16"/>
      <c r="F5" s="17"/>
      <c r="G5" s="16"/>
      <c r="H5" s="17"/>
      <c r="I5" s="16"/>
      <c r="J5" s="17"/>
      <c r="K5" s="13"/>
      <c r="L5" s="13"/>
      <c r="M5" s="14"/>
      <c r="N5" s="15"/>
      <c r="O5" s="13" t="s">
        <v>136</v>
      </c>
      <c r="P5" s="14">
        <v>4642</v>
      </c>
      <c r="Q5" s="15">
        <f t="shared" si="0"/>
        <v>0.05257911786693247</v>
      </c>
      <c r="R5" s="14">
        <v>1</v>
      </c>
    </row>
    <row r="6" spans="1:18" ht="12">
      <c r="A6" s="18"/>
      <c r="B6" s="16"/>
      <c r="C6" s="19"/>
      <c r="D6" s="16"/>
      <c r="E6" s="16"/>
      <c r="F6" s="17"/>
      <c r="G6" s="16"/>
      <c r="H6" s="17"/>
      <c r="I6" s="16"/>
      <c r="J6" s="17"/>
      <c r="K6" s="13"/>
      <c r="L6" s="13"/>
      <c r="M6" s="14"/>
      <c r="N6" s="15"/>
      <c r="O6" s="21" t="s">
        <v>92</v>
      </c>
      <c r="P6" s="22">
        <v>1115</v>
      </c>
      <c r="Q6" s="15">
        <f t="shared" si="0"/>
        <v>0.012629408966314025</v>
      </c>
      <c r="R6" s="63"/>
    </row>
    <row r="7" spans="1:18" ht="12">
      <c r="A7" s="18"/>
      <c r="B7" s="16"/>
      <c r="C7" s="19"/>
      <c r="D7" s="16"/>
      <c r="E7" s="16"/>
      <c r="F7" s="17"/>
      <c r="G7" s="16"/>
      <c r="H7" s="17"/>
      <c r="I7" s="16"/>
      <c r="J7" s="17"/>
      <c r="K7" s="24"/>
      <c r="L7" s="24"/>
      <c r="M7" s="25"/>
      <c r="N7" s="26"/>
      <c r="O7" s="9" t="s">
        <v>16</v>
      </c>
      <c r="P7" s="27">
        <f>SUM(P3:P6)</f>
        <v>51422</v>
      </c>
      <c r="Q7" s="64">
        <f t="shared" si="0"/>
        <v>0.5824479532428698</v>
      </c>
      <c r="R7" s="27">
        <f>SUM(R3:R6)</f>
        <v>14</v>
      </c>
    </row>
    <row r="8" spans="1:18" ht="12">
      <c r="A8" s="18"/>
      <c r="B8" s="16"/>
      <c r="C8" s="19"/>
      <c r="D8" s="16"/>
      <c r="E8" s="16"/>
      <c r="F8" s="17"/>
      <c r="G8" s="16"/>
      <c r="H8" s="17"/>
      <c r="I8" s="16"/>
      <c r="J8" s="17"/>
      <c r="K8" s="13" t="s">
        <v>137</v>
      </c>
      <c r="L8" s="13"/>
      <c r="M8" s="14">
        <v>37690</v>
      </c>
      <c r="N8" s="15">
        <f>M8/M17</f>
        <v>0.3958326769379418</v>
      </c>
      <c r="O8" s="13" t="s">
        <v>18</v>
      </c>
      <c r="P8" s="14">
        <v>17583</v>
      </c>
      <c r="Q8" s="15">
        <f t="shared" si="0"/>
        <v>0.1991595496454704</v>
      </c>
      <c r="R8" s="14">
        <v>6</v>
      </c>
    </row>
    <row r="9" spans="1:18" ht="12">
      <c r="A9" s="18"/>
      <c r="B9" s="16"/>
      <c r="C9" s="19"/>
      <c r="D9" s="16"/>
      <c r="E9" s="16"/>
      <c r="F9" s="17"/>
      <c r="G9" s="16"/>
      <c r="H9" s="17"/>
      <c r="I9" s="16"/>
      <c r="J9" s="17"/>
      <c r="K9" s="13"/>
      <c r="L9" s="13"/>
      <c r="M9" s="14"/>
      <c r="N9" s="15"/>
      <c r="O9" s="13" t="s">
        <v>138</v>
      </c>
      <c r="P9" s="14">
        <v>4729</v>
      </c>
      <c r="Q9" s="15">
        <f t="shared" si="0"/>
        <v>0.053564551571030516</v>
      </c>
      <c r="R9" s="14">
        <v>1</v>
      </c>
    </row>
    <row r="10" spans="1:18" ht="12">
      <c r="A10" s="18"/>
      <c r="B10" s="16"/>
      <c r="C10" s="19"/>
      <c r="D10" s="16"/>
      <c r="E10" s="16"/>
      <c r="F10" s="17"/>
      <c r="G10" s="16"/>
      <c r="H10" s="17"/>
      <c r="I10" s="16"/>
      <c r="J10" s="17"/>
      <c r="K10" s="13"/>
      <c r="L10" s="13"/>
      <c r="M10" s="14"/>
      <c r="N10" s="15"/>
      <c r="O10" s="13" t="s">
        <v>19</v>
      </c>
      <c r="P10" s="14">
        <v>4706</v>
      </c>
      <c r="Q10" s="15">
        <f t="shared" si="0"/>
        <v>0.05330403461477471</v>
      </c>
      <c r="R10" s="14">
        <v>1</v>
      </c>
    </row>
    <row r="11" spans="1:18" ht="12">
      <c r="A11" s="18"/>
      <c r="B11" s="16"/>
      <c r="C11" s="19"/>
      <c r="D11" s="16"/>
      <c r="E11" s="16"/>
      <c r="F11" s="17"/>
      <c r="G11" s="16"/>
      <c r="H11" s="17"/>
      <c r="I11" s="16"/>
      <c r="J11" s="17"/>
      <c r="K11" s="13"/>
      <c r="L11" s="13"/>
      <c r="M11" s="14"/>
      <c r="N11" s="15"/>
      <c r="O11" s="13" t="s">
        <v>139</v>
      </c>
      <c r="P11" s="14">
        <v>3130</v>
      </c>
      <c r="Q11" s="15">
        <f t="shared" si="0"/>
        <v>0.03545295969915955</v>
      </c>
      <c r="R11" s="14">
        <v>1</v>
      </c>
    </row>
    <row r="12" spans="1:18" ht="12">
      <c r="A12" s="18"/>
      <c r="B12" s="16"/>
      <c r="C12" s="19"/>
      <c r="D12" s="16"/>
      <c r="E12" s="16"/>
      <c r="F12" s="17"/>
      <c r="G12" s="16"/>
      <c r="H12" s="17"/>
      <c r="I12" s="16"/>
      <c r="J12" s="17"/>
      <c r="K12" s="13"/>
      <c r="L12" s="13"/>
      <c r="M12" s="14"/>
      <c r="N12" s="15"/>
      <c r="O12" s="13" t="s">
        <v>140</v>
      </c>
      <c r="P12" s="14">
        <v>1832</v>
      </c>
      <c r="Q12" s="15">
        <f t="shared" si="0"/>
        <v>0.02075074190698412</v>
      </c>
      <c r="R12" s="14"/>
    </row>
    <row r="13" spans="1:18" ht="12">
      <c r="A13" s="18"/>
      <c r="B13" s="16"/>
      <c r="C13" s="19"/>
      <c r="D13" s="16"/>
      <c r="E13" s="16"/>
      <c r="F13" s="17"/>
      <c r="G13" s="16"/>
      <c r="H13" s="17"/>
      <c r="I13" s="16"/>
      <c r="J13" s="17"/>
      <c r="K13" s="13"/>
      <c r="L13" s="13"/>
      <c r="M13" s="14"/>
      <c r="N13" s="15"/>
      <c r="O13" s="13" t="s">
        <v>141</v>
      </c>
      <c r="P13" s="14">
        <v>1320</v>
      </c>
      <c r="Q13" s="15">
        <f t="shared" si="0"/>
        <v>0.0149514079242462</v>
      </c>
      <c r="R13" s="14"/>
    </row>
    <row r="14" spans="1:18" ht="12">
      <c r="A14" s="18"/>
      <c r="B14" s="16"/>
      <c r="C14" s="19"/>
      <c r="D14" s="16"/>
      <c r="E14" s="16"/>
      <c r="F14" s="17"/>
      <c r="G14" s="16"/>
      <c r="H14" s="17"/>
      <c r="I14" s="16"/>
      <c r="J14" s="17"/>
      <c r="K14" s="13"/>
      <c r="L14" s="13"/>
      <c r="M14" s="14"/>
      <c r="N14" s="15"/>
      <c r="O14" s="21" t="s">
        <v>106</v>
      </c>
      <c r="P14" s="22">
        <v>1079</v>
      </c>
      <c r="Q14" s="15">
        <f t="shared" si="0"/>
        <v>0.012221643295652765</v>
      </c>
      <c r="R14" s="22"/>
    </row>
    <row r="15" spans="1:18" ht="12">
      <c r="A15" s="18"/>
      <c r="B15" s="16"/>
      <c r="C15" s="19"/>
      <c r="D15" s="16"/>
      <c r="E15" s="16"/>
      <c r="F15" s="17"/>
      <c r="G15" s="16"/>
      <c r="H15" s="17"/>
      <c r="I15" s="16"/>
      <c r="J15" s="17"/>
      <c r="K15" s="24"/>
      <c r="L15" s="24"/>
      <c r="M15" s="25"/>
      <c r="N15" s="26"/>
      <c r="O15" s="9" t="s">
        <v>16</v>
      </c>
      <c r="P15" s="27">
        <f>SUM(P8:P14)</f>
        <v>34379</v>
      </c>
      <c r="Q15" s="64">
        <f t="shared" si="0"/>
        <v>0.38940488865731826</v>
      </c>
      <c r="R15" s="27">
        <f>SUM(R8:R14)</f>
        <v>9</v>
      </c>
    </row>
    <row r="16" spans="1:18" ht="12">
      <c r="A16" s="18"/>
      <c r="B16" s="16"/>
      <c r="C16" s="19"/>
      <c r="D16" s="16"/>
      <c r="E16" s="16"/>
      <c r="F16" s="17"/>
      <c r="G16" s="16"/>
      <c r="H16" s="17"/>
      <c r="I16" s="16"/>
      <c r="J16" s="17"/>
      <c r="K16" s="24" t="s">
        <v>142</v>
      </c>
      <c r="L16" s="24"/>
      <c r="M16" s="25">
        <v>2753</v>
      </c>
      <c r="N16" s="26">
        <f>M16/M17</f>
        <v>0.028912904208282134</v>
      </c>
      <c r="O16" s="24" t="s">
        <v>28</v>
      </c>
      <c r="P16" s="25">
        <v>2485</v>
      </c>
      <c r="Q16" s="12">
        <f t="shared" si="0"/>
        <v>0.028147158099811973</v>
      </c>
      <c r="R16" s="25"/>
    </row>
    <row r="17" spans="1:18" ht="12">
      <c r="A17" s="57"/>
      <c r="B17" s="46"/>
      <c r="C17" s="58"/>
      <c r="D17" s="46"/>
      <c r="E17" s="46"/>
      <c r="F17" s="47"/>
      <c r="G17" s="46"/>
      <c r="H17" s="47"/>
      <c r="I17" s="46"/>
      <c r="J17" s="47"/>
      <c r="K17" s="78" t="s">
        <v>39</v>
      </c>
      <c r="L17" s="79"/>
      <c r="M17" s="27">
        <f>SUM(M3:M16)</f>
        <v>95217</v>
      </c>
      <c r="N17" s="26"/>
      <c r="O17" s="9" t="s">
        <v>42</v>
      </c>
      <c r="P17" s="27">
        <f>SUM(P7+P15+P16)</f>
        <v>88286</v>
      </c>
      <c r="Q17" s="12">
        <f t="shared" si="0"/>
        <v>1</v>
      </c>
      <c r="R17" s="27">
        <f>SUM(R7+R15)</f>
        <v>23</v>
      </c>
    </row>
  </sheetData>
  <sheetProtection/>
  <mergeCells count="9">
    <mergeCell ref="E2:F2"/>
    <mergeCell ref="G2:H2"/>
    <mergeCell ref="I2:J2"/>
    <mergeCell ref="K17:L17"/>
    <mergeCell ref="W2:X2"/>
    <mergeCell ref="U2:V2"/>
    <mergeCell ref="S2:T2"/>
    <mergeCell ref="P2:Q2"/>
    <mergeCell ref="M2:N2"/>
  </mergeCells>
  <printOptions/>
  <pageMargins left="0.1968503937007874" right="0.1968503937007874" top="0.7874015748031497" bottom="0.7874015748031497" header="0.31496062992125984" footer="0.5118110236220472"/>
  <pageSetup horizontalDpi="600" verticalDpi="600" orientation="landscape" paperSize="9" scale="90" r:id="rId1"/>
  <headerFooter alignWithMargins="0">
    <oddHeader>&amp;LElezioni provinciali 6 - 7 giugno 2009. Riepilogo provinciale_VCO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Xp Professional Sp2b Italiano</cp:lastModifiedBy>
  <cp:lastPrinted>2009-06-19T06:42:37Z</cp:lastPrinted>
  <dcterms:created xsi:type="dcterms:W3CDTF">2009-06-18T08:20:53Z</dcterms:created>
  <dcterms:modified xsi:type="dcterms:W3CDTF">2009-06-19T08:28:52Z</dcterms:modified>
  <cp:category/>
  <cp:version/>
  <cp:contentType/>
  <cp:contentStatus/>
</cp:coreProperties>
</file>