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50" activeTab="0"/>
  </bookViews>
  <sheets>
    <sheet name="Foglio1" sheetId="1" r:id="rId1"/>
    <sheet name="Grafico1" sheetId="2" r:id="rId2"/>
    <sheet name="Grafico2" sheetId="3" r:id="rId3"/>
  </sheets>
  <definedNames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<sst xmlns="http://schemas.openxmlformats.org/spreadsheetml/2006/main" count="157" uniqueCount="153">
  <si>
    <t>N.</t>
  </si>
  <si>
    <t>COLLEGIO</t>
  </si>
  <si>
    <t>ASTI - SAN PIETRO</t>
  </si>
  <si>
    <t>ASTI - SAN SECONDO</t>
  </si>
  <si>
    <t>ASTI - SUD</t>
  </si>
  <si>
    <t>ASTI - OVEST</t>
  </si>
  <si>
    <t>ASTI - CENTRO NORD</t>
  </si>
  <si>
    <t>ASTI - SAN SILVESTRO</t>
  </si>
  <si>
    <t>ASTI - NORD</t>
  </si>
  <si>
    <t>ASTI - EST</t>
  </si>
  <si>
    <t>TOTALE VOTI COLLEGI ASTI</t>
  </si>
  <si>
    <t>CANELLI</t>
  </si>
  <si>
    <t>TOTALE VOTI COLLEGIO 9</t>
  </si>
  <si>
    <t>AZZANO D'ASTI</t>
  </si>
  <si>
    <t>CASTELLO DI ANNONE</t>
  </si>
  <si>
    <t>CERRO TANARO</t>
  </si>
  <si>
    <t>MONTALDO SCARAMPI</t>
  </si>
  <si>
    <t>REFRANCORE</t>
  </si>
  <si>
    <t>ROCCA D'ARAZZO</t>
  </si>
  <si>
    <t>ROCCHETTA TANARO</t>
  </si>
  <si>
    <t>TOTALE VOTI COLLEGIO 10</t>
  </si>
  <si>
    <t>ALBUGNANO</t>
  </si>
  <si>
    <t>BERZANO SAN PIETRO</t>
  </si>
  <si>
    <t>BUTTIGLIERA D'ASTI</t>
  </si>
  <si>
    <t>CAPRIGLIO</t>
  </si>
  <si>
    <t>CASTELNUOVO DON BOSCO</t>
  </si>
  <si>
    <t>MONCUCCO TORINESE</t>
  </si>
  <si>
    <t>PASSERANO MARMORITO</t>
  </si>
  <si>
    <t>PINO D'ASTI</t>
  </si>
  <si>
    <t>TOTALE VOTI COLLEGIO 11</t>
  </si>
  <si>
    <t>ARAMENGO</t>
  </si>
  <si>
    <t>CERRETO D'ASTI</t>
  </si>
  <si>
    <t>COCCONATO</t>
  </si>
  <si>
    <t>CORTANZE</t>
  </si>
  <si>
    <t>CUNICO</t>
  </si>
  <si>
    <t>MONTIGLIO MONFERRATO</t>
  </si>
  <si>
    <t>MORANSENGO</t>
  </si>
  <si>
    <t>PIEA</t>
  </si>
  <si>
    <t>PIOVA' MASSAIA</t>
  </si>
  <si>
    <t>ROBELLA</t>
  </si>
  <si>
    <t>TONENGO</t>
  </si>
  <si>
    <t>TOTALE VOTI COLLEGIO 12</t>
  </si>
  <si>
    <t>CASTAGNOLE DELLE LANZE</t>
  </si>
  <si>
    <t>COAZZOLO</t>
  </si>
  <si>
    <t>COSTIGLIOLE D'ASTI</t>
  </si>
  <si>
    <t>TOTALE VOTI COLLEGIO 13</t>
  </si>
  <si>
    <t>BELVEGLIO</t>
  </si>
  <si>
    <t>BRUNO</t>
  </si>
  <si>
    <t>CASTELLETTO MOLINA</t>
  </si>
  <si>
    <t>CASTELNUOVO BELBO</t>
  </si>
  <si>
    <t>CORTIGLIONE</t>
  </si>
  <si>
    <t>FONTANILE</t>
  </si>
  <si>
    <t>INCISA SCAPACCINO</t>
  </si>
  <si>
    <t>MARANZANA</t>
  </si>
  <si>
    <t>MOMBARUZZO</t>
  </si>
  <si>
    <t>QUARANTI</t>
  </si>
  <si>
    <t>VAGLIO SERRA</t>
  </si>
  <si>
    <t>VINCHIO</t>
  </si>
  <si>
    <t>TOTALE VOTI COLLEGIO 14</t>
  </si>
  <si>
    <t>AGLIANO TERME</t>
  </si>
  <si>
    <t>CALAMANDRANA</t>
  </si>
  <si>
    <t>CALOSSO</t>
  </si>
  <si>
    <t>CASTELNUOVO CALCEA</t>
  </si>
  <si>
    <t>MOASCA</t>
  </si>
  <si>
    <t>MOMBERCELLI</t>
  </si>
  <si>
    <t>SAN MARZANO OLIVETO</t>
  </si>
  <si>
    <t>TOTALE VOTI COLLEGIO 15</t>
  </si>
  <si>
    <t>BUBBIO</t>
  </si>
  <si>
    <t>CASSINASCO</t>
  </si>
  <si>
    <t>CASTEL BOGLIONE</t>
  </si>
  <si>
    <t>CASTEL ROCCHERO</t>
  </si>
  <si>
    <t>CESSOLE</t>
  </si>
  <si>
    <t>LOAZZOLO</t>
  </si>
  <si>
    <t>MOMBALDONE</t>
  </si>
  <si>
    <t>MONASTERO BORMIDA</t>
  </si>
  <si>
    <t>MONTABONE</t>
  </si>
  <si>
    <t>OLMO GENTILE</t>
  </si>
  <si>
    <t>ROCCAVERANO</t>
  </si>
  <si>
    <t>ROCCHETTA PALAFEA</t>
  </si>
  <si>
    <t>SAN GIORGIO SCARAMPI</t>
  </si>
  <si>
    <t>SEROLE</t>
  </si>
  <si>
    <t>SESSAME</t>
  </si>
  <si>
    <t>VESIME</t>
  </si>
  <si>
    <t>TOTALE VOTI COLLEGIO 16</t>
  </si>
  <si>
    <t>CALLIANO</t>
  </si>
  <si>
    <t>CASTELL'ALFERO</t>
  </si>
  <si>
    <t>MONCALVO</t>
  </si>
  <si>
    <t>PENANGO</t>
  </si>
  <si>
    <t>TOTALE VOTI COLLEGIO 17</t>
  </si>
  <si>
    <t>CAMERANO CASASCO</t>
  </si>
  <si>
    <t>CHIUSANO</t>
  </si>
  <si>
    <t>CINAGLIO</t>
  </si>
  <si>
    <t>CORSIONE</t>
  </si>
  <si>
    <t>CORTAZZONE</t>
  </si>
  <si>
    <t>COSSOMBRATO</t>
  </si>
  <si>
    <t>FRINCO</t>
  </si>
  <si>
    <t>MONTAFIA</t>
  </si>
  <si>
    <t>MONTECHIARO</t>
  </si>
  <si>
    <t>SETTIME</t>
  </si>
  <si>
    <t>SOGLIO</t>
  </si>
  <si>
    <t>TONCO</t>
  </si>
  <si>
    <t>VIALE</t>
  </si>
  <si>
    <t>VILLA SAN SECONDO</t>
  </si>
  <si>
    <t>TOTALE VOTI COLLEGIO 18</t>
  </si>
  <si>
    <t>ANTIGNANO</t>
  </si>
  <si>
    <t>CELLE ENOMONDO</t>
  </si>
  <si>
    <t>ISOLA D'ASTI</t>
  </si>
  <si>
    <t>MONGARDINO</t>
  </si>
  <si>
    <t>MONTEGROSSO</t>
  </si>
  <si>
    <t>REVIGLIASCO</t>
  </si>
  <si>
    <t>SAN MARTINO ALFIERI</t>
  </si>
  <si>
    <t>VIGLIANO D'ASTI</t>
  </si>
  <si>
    <t>TOTALE VOTI COLLEGIO 19</t>
  </si>
  <si>
    <t>NIZZA MONFERRATO</t>
  </si>
  <si>
    <t>TOTALE VOTI COLLEGIO 20</t>
  </si>
  <si>
    <t>CASORZO</t>
  </si>
  <si>
    <t>CASTAGNOLE MONFERRATO</t>
  </si>
  <si>
    <t>GRANA</t>
  </si>
  <si>
    <t>GRAZZANO BADOGLIO</t>
  </si>
  <si>
    <t>MONTEMAGNO</t>
  </si>
  <si>
    <t>PORTACOMARO</t>
  </si>
  <si>
    <t>SCURZOLENGO</t>
  </si>
  <si>
    <t>VIARIGI</t>
  </si>
  <si>
    <t>TOTALE VOTI COLLEGIO 21</t>
  </si>
  <si>
    <t>CISTERNA D'ASTI</t>
  </si>
  <si>
    <t>SAN DAMIANO D'ASTI</t>
  </si>
  <si>
    <t>TOTALE VOTI COLLEGIO 22</t>
  </si>
  <si>
    <t>BALDICHIERI D'ASTI</t>
  </si>
  <si>
    <t>CANTARANA</t>
  </si>
  <si>
    <t>CASTELLERO</t>
  </si>
  <si>
    <t>CORTANDONE</t>
  </si>
  <si>
    <t>FERRERE</t>
  </si>
  <si>
    <t>MARETTO</t>
  </si>
  <si>
    <t>MONALE</t>
  </si>
  <si>
    <t>ROATTO</t>
  </si>
  <si>
    <t>TIGLIOLE</t>
  </si>
  <si>
    <t>VILLAFRANCA D'ASTI</t>
  </si>
  <si>
    <t>TOTALE VOTI COLLEGIO 23</t>
  </si>
  <si>
    <t>CELLARENGO</t>
  </si>
  <si>
    <t>DUSINO SAN MICHELE</t>
  </si>
  <si>
    <t>SAN PAOLO SOLBRITO</t>
  </si>
  <si>
    <t>VALFENERA</t>
  </si>
  <si>
    <t>VILLANOVA D'ASTI</t>
  </si>
  <si>
    <t>TOTALE VOTI COLLEGIO 24</t>
  </si>
  <si>
    <t>TOTALE VOTI</t>
  </si>
  <si>
    <t>ARMOSINO</t>
  </si>
  <si>
    <t>PERETTI</t>
  </si>
  <si>
    <t>CANDIDATO PRESIDENTE</t>
  </si>
  <si>
    <t>VOTI</t>
  </si>
  <si>
    <t>%</t>
  </si>
  <si>
    <t>% VOTI VALIDI</t>
  </si>
  <si>
    <t>TOTALE AVENTI DIRITTO</t>
  </si>
  <si>
    <t>Candidato eletto presidente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</si>
</sst>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%"/>
    <numFmt numFmtId="171" formatCode="0.000"/>
  </numFmts>
  <fonts count="1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.5"/>
      <name val="Arial"/>
      <family val="0"/>
    </font>
    <font>
      <b/>
      <sz val="12"/>
      <name val="Arial"/>
      <family val="0"/>
    </font>
    <font>
      <sz val="11.75"/>
      <name val="Arial"/>
      <family val="0"/>
    </font>
    <font>
      <b/>
      <sz val="14.25"/>
      <name val="Arial"/>
      <family val="0"/>
    </font>
    <font>
      <b/>
      <sz val="11.75"/>
      <name val="Arial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1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Border="1" applyAlignment="1">
      <alignment horizontal="center"/>
    </xf>
    <xf numFmtId="171" fontId="1" fillId="2" borderId="0" xfId="0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1" fontId="1" fillId="0" borderId="7" xfId="0" applyNumberFormat="1" applyFont="1" applyFill="1" applyBorder="1" applyAlignment="1">
      <alignment/>
    </xf>
    <xf numFmtId="171" fontId="1" fillId="2" borderId="7" xfId="0" applyNumberFormat="1" applyFont="1" applyFill="1" applyBorder="1" applyAlignment="1">
      <alignment/>
    </xf>
    <xf numFmtId="171" fontId="1" fillId="0" borderId="8" xfId="0" applyNumberFormat="1" applyFont="1" applyFill="1" applyBorder="1" applyAlignment="1">
      <alignment/>
    </xf>
    <xf numFmtId="171" fontId="1" fillId="2" borderId="2" xfId="0" applyNumberFormat="1" applyFont="1" applyFill="1" applyBorder="1" applyAlignment="1">
      <alignment/>
    </xf>
    <xf numFmtId="171" fontId="1" fillId="0" borderId="3" xfId="0" applyNumberFormat="1" applyFont="1" applyFill="1" applyBorder="1" applyAlignment="1">
      <alignment/>
    </xf>
    <xf numFmtId="171" fontId="1" fillId="2" borderId="3" xfId="0" applyNumberFormat="1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1" fillId="2" borderId="3" xfId="0" applyNumberFormat="1" applyFont="1" applyFill="1" applyBorder="1" applyAlignment="1" quotePrefix="1">
      <alignment/>
    </xf>
    <xf numFmtId="3" fontId="1" fillId="0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3" fontId="1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5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BALLOTTAGGIO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7"/>
          <c:w val="0.9785"/>
          <c:h val="0.886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66FF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Foglio1!$B$170:$B$173</c:f>
              <c:strCache>
                <c:ptCount val="5"/>
                <c:pt idx="0">
                  <c:v>ARMOSINO</c:v>
                </c:pt>
                <c:pt idx="4">
                  <c:v>PERETTI</c:v>
                </c:pt>
              </c:strCache>
            </c:strRef>
          </c:cat>
          <c:val>
            <c:numRef>
              <c:f>Foglio1!$C$170:$C$173</c:f>
              <c:numCache>
                <c:ptCount val="5"/>
                <c:pt idx="0">
                  <c:v>49025</c:v>
                </c:pt>
                <c:pt idx="4">
                  <c:v>35493</c:v>
                </c:pt>
              </c:numCache>
            </c:numRef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BALLOTTAGGIO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80808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Foglio1!$B$170:$B$173</c:f>
              <c:strCache>
                <c:ptCount val="5"/>
                <c:pt idx="0">
                  <c:v>ARMOSINO</c:v>
                </c:pt>
                <c:pt idx="4">
                  <c:v>PERETTI</c:v>
                </c:pt>
              </c:strCache>
            </c:strRef>
          </c:cat>
          <c:val>
            <c:numRef>
              <c:f>Foglio1!$C$170:$C$173</c:f>
              <c:numCache>
                <c:ptCount val="5"/>
                <c:pt idx="0">
                  <c:v>49025</c:v>
                </c:pt>
                <c:pt idx="4">
                  <c:v>35493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8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8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687050" cy="6991350"/>
    <xdr:graphicFrame>
      <xdr:nvGraphicFramePr>
        <xdr:cNvPr id="1" name="Chart 1"/>
        <xdr:cNvGraphicFramePr/>
      </xdr:nvGraphicFramePr>
      <xdr:xfrm>
        <a:off x="1428750" y="952500"/>
        <a:ext cx="1068705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877550" cy="7486650"/>
    <xdr:graphicFrame>
      <xdr:nvGraphicFramePr>
        <xdr:cNvPr id="1" name="Shape 1025"/>
        <xdr:cNvGraphicFramePr/>
      </xdr:nvGraphicFramePr>
      <xdr:xfrm>
        <a:off x="1676400" y="781050"/>
        <a:ext cx="108775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2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6" width="16.7109375" style="0" customWidth="1"/>
  </cols>
  <sheetData>
    <row r="1" spans="1:8" s="17" customFormat="1" ht="19.5" customHeight="1">
      <c r="A1" s="2"/>
      <c r="B1" s="15"/>
      <c r="C1" s="65" t="s">
        <v>147</v>
      </c>
      <c r="D1" s="66"/>
      <c r="E1" s="66"/>
      <c r="F1" s="67"/>
      <c r="G1" s="16"/>
      <c r="H1" s="16"/>
    </row>
    <row r="2" spans="1:8" s="16" customFormat="1" ht="18.75" customHeight="1">
      <c r="A2" s="14"/>
      <c r="B2" s="15"/>
      <c r="C2" s="68" t="s">
        <v>145</v>
      </c>
      <c r="D2" s="69"/>
      <c r="E2" s="68" t="s">
        <v>146</v>
      </c>
      <c r="F2" s="69"/>
      <c r="G2" s="64"/>
      <c r="H2" s="42"/>
    </row>
    <row r="3" spans="1:8" s="19" customFormat="1" ht="4.5" customHeight="1">
      <c r="A3" s="18"/>
      <c r="C3" s="70"/>
      <c r="D3" s="71"/>
      <c r="E3" s="72"/>
      <c r="F3" s="73"/>
      <c r="G3" s="64"/>
      <c r="H3" s="43"/>
    </row>
    <row r="4" spans="1:8" ht="12.75">
      <c r="A4" s="3" t="s">
        <v>0</v>
      </c>
      <c r="B4" s="22" t="s">
        <v>1</v>
      </c>
      <c r="C4" s="20" t="s">
        <v>148</v>
      </c>
      <c r="D4" s="21" t="s">
        <v>149</v>
      </c>
      <c r="E4" s="21" t="s">
        <v>148</v>
      </c>
      <c r="F4" s="21" t="s">
        <v>149</v>
      </c>
      <c r="G4" s="45"/>
      <c r="H4" s="45"/>
    </row>
    <row r="5" spans="1:8" ht="12.75">
      <c r="A5" s="4"/>
      <c r="B5" s="1"/>
      <c r="C5" s="29"/>
      <c r="E5" s="29"/>
      <c r="F5" s="44"/>
      <c r="G5" s="45"/>
      <c r="H5" s="45"/>
    </row>
    <row r="6" spans="1:8" ht="12.75">
      <c r="A6" s="5">
        <v>1</v>
      </c>
      <c r="B6" s="6" t="s">
        <v>2</v>
      </c>
      <c r="C6" s="47">
        <v>1488</v>
      </c>
      <c r="D6" s="33">
        <f>(100*C6)/(C6+E6)</f>
        <v>48.722986247544206</v>
      </c>
      <c r="E6" s="56">
        <v>1566</v>
      </c>
      <c r="F6" s="39">
        <f>(100*E6)/(C6+E6)</f>
        <v>51.277013752455794</v>
      </c>
      <c r="G6" s="45"/>
      <c r="H6" s="45"/>
    </row>
    <row r="7" spans="1:8" s="35" customFormat="1" ht="12.75">
      <c r="A7" s="10">
        <v>2</v>
      </c>
      <c r="B7" s="31" t="s">
        <v>3</v>
      </c>
      <c r="C7" s="48">
        <v>1589</v>
      </c>
      <c r="D7" s="34">
        <f aca="true" t="shared" si="0" ref="D7:D14">(100*C7)/(C7+E7)</f>
        <v>48.922413793103445</v>
      </c>
      <c r="E7" s="57">
        <v>1659</v>
      </c>
      <c r="F7" s="40">
        <f aca="true" t="shared" si="1" ref="F7:F16">(100*E7)/(C7+E7)</f>
        <v>51.077586206896555</v>
      </c>
      <c r="G7" s="46"/>
      <c r="H7" s="46"/>
    </row>
    <row r="8" spans="1:8" ht="12.75">
      <c r="A8" s="5">
        <v>3</v>
      </c>
      <c r="B8" s="6" t="s">
        <v>4</v>
      </c>
      <c r="C8" s="49">
        <v>2260</v>
      </c>
      <c r="D8" s="33">
        <f t="shared" si="0"/>
        <v>53.01430917194464</v>
      </c>
      <c r="E8" s="56">
        <v>2003</v>
      </c>
      <c r="F8" s="41">
        <f t="shared" si="1"/>
        <v>46.98569082805536</v>
      </c>
      <c r="G8" s="45"/>
      <c r="H8" s="45"/>
    </row>
    <row r="9" spans="1:8" s="35" customFormat="1" ht="12.75">
      <c r="A9" s="10">
        <v>4</v>
      </c>
      <c r="B9" s="31" t="s">
        <v>5</v>
      </c>
      <c r="C9" s="48">
        <v>1827</v>
      </c>
      <c r="D9" s="34">
        <f t="shared" si="0"/>
        <v>53.20326150262085</v>
      </c>
      <c r="E9" s="57">
        <v>1607</v>
      </c>
      <c r="F9" s="40">
        <f t="shared" si="1"/>
        <v>46.79673849737915</v>
      </c>
      <c r="G9" s="46"/>
      <c r="H9" s="46"/>
    </row>
    <row r="10" spans="1:8" ht="12.75">
      <c r="A10" s="5">
        <v>5</v>
      </c>
      <c r="B10" s="6" t="s">
        <v>6</v>
      </c>
      <c r="C10" s="49">
        <v>1705</v>
      </c>
      <c r="D10" s="33">
        <f t="shared" si="0"/>
        <v>49.20634920634921</v>
      </c>
      <c r="E10" s="56">
        <v>1760</v>
      </c>
      <c r="F10" s="41">
        <f t="shared" si="1"/>
        <v>50.79365079365079</v>
      </c>
      <c r="G10" s="45"/>
      <c r="H10" s="45"/>
    </row>
    <row r="11" spans="1:8" s="35" customFormat="1" ht="12.75">
      <c r="A11" s="10">
        <v>6</v>
      </c>
      <c r="B11" s="31" t="s">
        <v>7</v>
      </c>
      <c r="C11" s="48">
        <v>2084</v>
      </c>
      <c r="D11" s="34">
        <f t="shared" si="0"/>
        <v>53.47703361560175</v>
      </c>
      <c r="E11" s="57">
        <v>1813</v>
      </c>
      <c r="F11" s="40">
        <f t="shared" si="1"/>
        <v>46.52296638439825</v>
      </c>
      <c r="G11" s="46"/>
      <c r="H11" s="46"/>
    </row>
    <row r="12" spans="1:8" ht="12.75">
      <c r="A12" s="5">
        <v>7</v>
      </c>
      <c r="B12" s="6" t="s">
        <v>8</v>
      </c>
      <c r="C12" s="49">
        <v>2075</v>
      </c>
      <c r="D12" s="33">
        <f t="shared" si="0"/>
        <v>55.615116590726345</v>
      </c>
      <c r="E12" s="56">
        <v>1656</v>
      </c>
      <c r="F12" s="41">
        <f t="shared" si="1"/>
        <v>44.384883409273655</v>
      </c>
      <c r="G12" s="45"/>
      <c r="H12" s="45"/>
    </row>
    <row r="13" spans="1:8" s="35" customFormat="1" ht="12.75">
      <c r="A13" s="10">
        <v>8</v>
      </c>
      <c r="B13" s="31" t="s">
        <v>9</v>
      </c>
      <c r="C13" s="50">
        <v>1725</v>
      </c>
      <c r="D13" s="34">
        <f t="shared" si="0"/>
        <v>55.28846153846154</v>
      </c>
      <c r="E13" s="58">
        <v>1395</v>
      </c>
      <c r="F13" s="40">
        <f t="shared" si="1"/>
        <v>44.71153846153846</v>
      </c>
      <c r="G13" s="46"/>
      <c r="H13" s="46"/>
    </row>
    <row r="14" spans="1:8" ht="13.5" thickBot="1">
      <c r="A14" s="8"/>
      <c r="B14" s="9" t="s">
        <v>10</v>
      </c>
      <c r="C14" s="51">
        <f>SUM(C6:C13)</f>
        <v>14753</v>
      </c>
      <c r="D14" s="37">
        <f t="shared" si="0"/>
        <v>52.293350347369916</v>
      </c>
      <c r="E14" s="59">
        <f>SUM(E6:E13)</f>
        <v>13459</v>
      </c>
      <c r="F14" s="37">
        <f t="shared" si="1"/>
        <v>47.706649652630084</v>
      </c>
      <c r="G14" s="45"/>
      <c r="H14" s="45"/>
    </row>
    <row r="15" spans="1:8" ht="13.5" thickTop="1">
      <c r="A15" s="7"/>
      <c r="B15" s="1"/>
      <c r="C15" s="52"/>
      <c r="D15" s="1"/>
      <c r="E15" s="60"/>
      <c r="F15" s="12"/>
      <c r="G15" s="45"/>
      <c r="H15" s="45"/>
    </row>
    <row r="16" spans="1:8" ht="12.75">
      <c r="A16" s="5">
        <v>9</v>
      </c>
      <c r="B16" s="6" t="s">
        <v>11</v>
      </c>
      <c r="C16" s="49">
        <v>2516</v>
      </c>
      <c r="D16" s="33">
        <f>(100*C16)/(C16+E16)</f>
        <v>65.46968514181629</v>
      </c>
      <c r="E16" s="56">
        <v>1327</v>
      </c>
      <c r="F16" s="41">
        <f t="shared" si="1"/>
        <v>34.53031485818371</v>
      </c>
      <c r="G16" s="45"/>
      <c r="H16" s="45"/>
    </row>
    <row r="17" spans="1:8" s="35" customFormat="1" ht="13.5" thickBot="1">
      <c r="A17" s="10"/>
      <c r="B17" s="11" t="s">
        <v>12</v>
      </c>
      <c r="C17" s="53">
        <f>SUM(C16)</f>
        <v>2516</v>
      </c>
      <c r="D17" s="36">
        <f>(100*C17)/(C17+E17)</f>
        <v>65.46968514181629</v>
      </c>
      <c r="E17" s="55">
        <f>SUM(E16)</f>
        <v>1327</v>
      </c>
      <c r="F17" s="36">
        <f>(100*E17)/(C17+E17)</f>
        <v>34.53031485818371</v>
      </c>
      <c r="G17" s="46"/>
      <c r="H17" s="46"/>
    </row>
    <row r="18" spans="1:8" ht="13.5" thickTop="1">
      <c r="A18" s="7"/>
      <c r="B18" s="1"/>
      <c r="C18" s="52"/>
      <c r="D18" s="1"/>
      <c r="E18" s="60"/>
      <c r="F18" s="12"/>
      <c r="G18" s="45"/>
      <c r="H18" s="45"/>
    </row>
    <row r="19" spans="1:8" ht="12.75">
      <c r="A19" s="5">
        <v>10</v>
      </c>
      <c r="B19" s="6" t="s">
        <v>13</v>
      </c>
      <c r="C19" s="49">
        <v>88</v>
      </c>
      <c r="D19" s="33">
        <f aca="true" t="shared" si="2" ref="D19:D26">(100*C19)/(C19+E19)</f>
        <v>48.08743169398907</v>
      </c>
      <c r="E19" s="56">
        <v>95</v>
      </c>
      <c r="F19" s="41">
        <f aca="true" t="shared" si="3" ref="F19:F25">(100*E19)/(C19+E19)</f>
        <v>51.91256830601093</v>
      </c>
      <c r="G19" s="45"/>
      <c r="H19" s="45"/>
    </row>
    <row r="20" spans="1:8" ht="12.75">
      <c r="A20" s="10"/>
      <c r="B20" s="31" t="s">
        <v>14</v>
      </c>
      <c r="C20" s="48">
        <v>382</v>
      </c>
      <c r="D20" s="34">
        <f t="shared" si="2"/>
        <v>53.576437587657786</v>
      </c>
      <c r="E20" s="57">
        <v>331</v>
      </c>
      <c r="F20" s="40">
        <f t="shared" si="3"/>
        <v>46.423562412342214</v>
      </c>
      <c r="G20" s="45"/>
      <c r="H20" s="45"/>
    </row>
    <row r="21" spans="1:8" ht="12.75">
      <c r="A21" s="5"/>
      <c r="B21" s="6" t="s">
        <v>15</v>
      </c>
      <c r="C21" s="49">
        <v>104</v>
      </c>
      <c r="D21" s="33">
        <f t="shared" si="2"/>
        <v>35.738831615120276</v>
      </c>
      <c r="E21" s="56">
        <v>187</v>
      </c>
      <c r="F21" s="41">
        <f t="shared" si="3"/>
        <v>64.26116838487972</v>
      </c>
      <c r="G21" s="45"/>
      <c r="H21" s="45"/>
    </row>
    <row r="22" spans="1:8" ht="12.75">
      <c r="A22" s="10"/>
      <c r="B22" s="31" t="s">
        <v>16</v>
      </c>
      <c r="C22" s="48">
        <v>217</v>
      </c>
      <c r="D22" s="34">
        <f t="shared" si="2"/>
        <v>66.76923076923077</v>
      </c>
      <c r="E22" s="57">
        <v>108</v>
      </c>
      <c r="F22" s="40">
        <f t="shared" si="3"/>
        <v>33.23076923076923</v>
      </c>
      <c r="G22" s="45"/>
      <c r="H22" s="45"/>
    </row>
    <row r="23" spans="1:8" ht="12.75">
      <c r="A23" s="5"/>
      <c r="B23" s="6" t="s">
        <v>17</v>
      </c>
      <c r="C23" s="49">
        <v>300</v>
      </c>
      <c r="D23" s="33">
        <f t="shared" si="2"/>
        <v>52.26480836236934</v>
      </c>
      <c r="E23" s="56">
        <v>274</v>
      </c>
      <c r="F23" s="41">
        <f t="shared" si="3"/>
        <v>47.73519163763066</v>
      </c>
      <c r="G23" s="45"/>
      <c r="H23" s="45"/>
    </row>
    <row r="24" spans="1:8" ht="12.75">
      <c r="A24" s="7"/>
      <c r="B24" s="1" t="s">
        <v>18</v>
      </c>
      <c r="C24" s="52">
        <v>230</v>
      </c>
      <c r="D24" s="34">
        <f t="shared" si="2"/>
        <v>56.372549019607845</v>
      </c>
      <c r="E24" s="57">
        <v>178</v>
      </c>
      <c r="F24" s="40">
        <f t="shared" si="3"/>
        <v>43.627450980392155</v>
      </c>
      <c r="G24" s="45"/>
      <c r="H24" s="45"/>
    </row>
    <row r="25" spans="1:8" ht="12.75">
      <c r="A25" s="5"/>
      <c r="B25" s="6" t="s">
        <v>19</v>
      </c>
      <c r="C25" s="49">
        <v>360</v>
      </c>
      <c r="D25" s="33">
        <f t="shared" si="2"/>
        <v>55.1301684532925</v>
      </c>
      <c r="E25" s="56">
        <v>293</v>
      </c>
      <c r="F25" s="41">
        <f t="shared" si="3"/>
        <v>44.8698315467075</v>
      </c>
      <c r="G25" s="45"/>
      <c r="H25" s="45"/>
    </row>
    <row r="26" spans="1:8" ht="13.5" thickBot="1">
      <c r="A26" s="10"/>
      <c r="B26" s="11" t="s">
        <v>20</v>
      </c>
      <c r="C26" s="53">
        <f>SUM(C19:C25)</f>
        <v>1681</v>
      </c>
      <c r="D26" s="36">
        <f t="shared" si="2"/>
        <v>53.415951700031776</v>
      </c>
      <c r="E26" s="55">
        <f>SUM(E19:E25)</f>
        <v>1466</v>
      </c>
      <c r="F26" s="36">
        <f>(100*E26)/(C26+E26)</f>
        <v>46.584048299968224</v>
      </c>
      <c r="G26" s="45"/>
      <c r="H26" s="45"/>
    </row>
    <row r="27" spans="1:8" ht="13.5" thickTop="1">
      <c r="A27" s="7"/>
      <c r="B27" s="1"/>
      <c r="C27" s="48"/>
      <c r="D27" s="31"/>
      <c r="E27" s="57"/>
      <c r="F27" s="30"/>
      <c r="G27" s="45"/>
      <c r="H27" s="45"/>
    </row>
    <row r="28" spans="1:8" ht="12.75">
      <c r="A28" s="5">
        <v>11</v>
      </c>
      <c r="B28" s="6" t="s">
        <v>21</v>
      </c>
      <c r="C28" s="49">
        <v>104</v>
      </c>
      <c r="D28" s="33">
        <f aca="true" t="shared" si="4" ref="D28:D91">(100*C28)/(C28+E28)</f>
        <v>62.275449101796404</v>
      </c>
      <c r="E28" s="56">
        <v>63</v>
      </c>
      <c r="F28" s="41">
        <f aca="true" t="shared" si="5" ref="F28:F35">(100*E28)/(C28+E28)</f>
        <v>37.724550898203596</v>
      </c>
      <c r="G28" s="45"/>
      <c r="H28" s="45"/>
    </row>
    <row r="29" spans="1:8" ht="12.75">
      <c r="A29" s="7"/>
      <c r="B29" s="1" t="s">
        <v>22</v>
      </c>
      <c r="C29" s="52">
        <v>69</v>
      </c>
      <c r="D29" s="34">
        <f t="shared" si="4"/>
        <v>52.27272727272727</v>
      </c>
      <c r="E29" s="57">
        <v>63</v>
      </c>
      <c r="F29" s="40">
        <f t="shared" si="5"/>
        <v>47.72727272727273</v>
      </c>
      <c r="G29" s="45"/>
      <c r="H29" s="45"/>
    </row>
    <row r="30" spans="1:8" ht="12.75">
      <c r="A30" s="5"/>
      <c r="B30" s="6" t="s">
        <v>23</v>
      </c>
      <c r="C30" s="49">
        <v>565</v>
      </c>
      <c r="D30" s="33">
        <f t="shared" si="4"/>
        <v>60.298826040554964</v>
      </c>
      <c r="E30" s="56">
        <v>372</v>
      </c>
      <c r="F30" s="41">
        <f t="shared" si="5"/>
        <v>39.701173959445036</v>
      </c>
      <c r="G30" s="45"/>
      <c r="H30" s="45"/>
    </row>
    <row r="31" spans="1:8" ht="12.75">
      <c r="A31" s="7"/>
      <c r="B31" s="1" t="s">
        <v>24</v>
      </c>
      <c r="C31" s="52">
        <v>71</v>
      </c>
      <c r="D31" s="34">
        <f t="shared" si="4"/>
        <v>60.16949152542373</v>
      </c>
      <c r="E31" s="57">
        <v>47</v>
      </c>
      <c r="F31" s="40">
        <f t="shared" si="5"/>
        <v>39.83050847457627</v>
      </c>
      <c r="G31" s="45"/>
      <c r="H31" s="45"/>
    </row>
    <row r="32" spans="1:8" ht="12.75">
      <c r="A32" s="5"/>
      <c r="B32" s="6" t="s">
        <v>25</v>
      </c>
      <c r="C32" s="49">
        <v>642</v>
      </c>
      <c r="D32" s="33">
        <f t="shared" si="4"/>
        <v>59.610027855153206</v>
      </c>
      <c r="E32" s="56">
        <v>435</v>
      </c>
      <c r="F32" s="41">
        <f t="shared" si="5"/>
        <v>40.389972144846794</v>
      </c>
      <c r="G32" s="45"/>
      <c r="H32" s="45"/>
    </row>
    <row r="33" spans="1:8" ht="12.75">
      <c r="A33" s="7"/>
      <c r="B33" s="1" t="s">
        <v>26</v>
      </c>
      <c r="C33" s="52">
        <v>182</v>
      </c>
      <c r="D33" s="34">
        <f t="shared" si="4"/>
        <v>66.91176470588235</v>
      </c>
      <c r="E33" s="57">
        <v>90</v>
      </c>
      <c r="F33" s="40">
        <f t="shared" si="5"/>
        <v>33.088235294117645</v>
      </c>
      <c r="G33" s="45"/>
      <c r="H33" s="45"/>
    </row>
    <row r="34" spans="1:8" ht="12.75">
      <c r="A34" s="5"/>
      <c r="B34" s="6" t="s">
        <v>27</v>
      </c>
      <c r="C34" s="49">
        <v>82</v>
      </c>
      <c r="D34" s="33">
        <f t="shared" si="4"/>
        <v>53.94736842105263</v>
      </c>
      <c r="E34" s="56">
        <v>70</v>
      </c>
      <c r="F34" s="41">
        <f t="shared" si="5"/>
        <v>46.05263157894737</v>
      </c>
      <c r="G34" s="45"/>
      <c r="H34" s="45"/>
    </row>
    <row r="35" spans="1:8" ht="12.75">
      <c r="A35" s="7"/>
      <c r="B35" s="1" t="s">
        <v>28</v>
      </c>
      <c r="C35" s="52">
        <v>46</v>
      </c>
      <c r="D35" s="34">
        <f t="shared" si="4"/>
        <v>60.526315789473685</v>
      </c>
      <c r="E35" s="57">
        <v>30</v>
      </c>
      <c r="F35" s="40">
        <f t="shared" si="5"/>
        <v>39.473684210526315</v>
      </c>
      <c r="G35" s="45"/>
      <c r="H35" s="45"/>
    </row>
    <row r="36" spans="1:8" ht="13.5" thickBot="1">
      <c r="A36" s="5"/>
      <c r="B36" s="9" t="s">
        <v>29</v>
      </c>
      <c r="C36" s="51">
        <f>SUM(C28:C35)</f>
        <v>1761</v>
      </c>
      <c r="D36" s="37">
        <f t="shared" si="4"/>
        <v>60.08188331627431</v>
      </c>
      <c r="E36" s="59">
        <f>SUM(E28:E35)</f>
        <v>1170</v>
      </c>
      <c r="F36" s="37">
        <f>(100*E36)/(C36+E36)</f>
        <v>39.91811668372569</v>
      </c>
      <c r="G36" s="45"/>
      <c r="H36" s="45"/>
    </row>
    <row r="37" spans="1:8" ht="13.5" thickTop="1">
      <c r="A37" s="7"/>
      <c r="B37" s="1"/>
      <c r="C37" s="52"/>
      <c r="D37" s="34"/>
      <c r="E37" s="57"/>
      <c r="F37" s="30"/>
      <c r="G37" s="45"/>
      <c r="H37" s="45"/>
    </row>
    <row r="38" spans="1:8" ht="12.75">
      <c r="A38" s="5">
        <v>12</v>
      </c>
      <c r="B38" s="6" t="s">
        <v>30</v>
      </c>
      <c r="C38" s="49">
        <v>141</v>
      </c>
      <c r="D38" s="33">
        <f t="shared" si="4"/>
        <v>62.666666666666664</v>
      </c>
      <c r="E38" s="56">
        <v>84</v>
      </c>
      <c r="F38" s="41">
        <f aca="true" t="shared" si="6" ref="F38:F48">(100*E38)/(C38+E38)</f>
        <v>37.333333333333336</v>
      </c>
      <c r="G38" s="45"/>
      <c r="H38" s="45"/>
    </row>
    <row r="39" spans="1:8" ht="12.75">
      <c r="A39" s="7"/>
      <c r="B39" s="1" t="s">
        <v>31</v>
      </c>
      <c r="C39" s="52">
        <v>58</v>
      </c>
      <c r="D39" s="34">
        <f t="shared" si="4"/>
        <v>57.42574257425743</v>
      </c>
      <c r="E39" s="57">
        <v>43</v>
      </c>
      <c r="F39" s="40">
        <f t="shared" si="6"/>
        <v>42.57425742574257</v>
      </c>
      <c r="G39" s="45"/>
      <c r="H39" s="45"/>
    </row>
    <row r="40" spans="1:8" ht="12.75">
      <c r="A40" s="5"/>
      <c r="B40" s="6" t="s">
        <v>32</v>
      </c>
      <c r="C40" s="49">
        <v>398</v>
      </c>
      <c r="D40" s="33">
        <f t="shared" si="4"/>
        <v>60.39453717754173</v>
      </c>
      <c r="E40" s="56">
        <v>261</v>
      </c>
      <c r="F40" s="41">
        <f t="shared" si="6"/>
        <v>39.60546282245827</v>
      </c>
      <c r="G40" s="45"/>
      <c r="H40" s="45"/>
    </row>
    <row r="41" spans="1:8" ht="12.75">
      <c r="A41" s="7"/>
      <c r="B41" s="1" t="s">
        <v>33</v>
      </c>
      <c r="C41" s="52">
        <v>69</v>
      </c>
      <c r="D41" s="34">
        <f t="shared" si="4"/>
        <v>51.111111111111114</v>
      </c>
      <c r="E41" s="57">
        <v>66</v>
      </c>
      <c r="F41" s="40">
        <f t="shared" si="6"/>
        <v>48.888888888888886</v>
      </c>
      <c r="G41" s="45"/>
      <c r="H41" s="45"/>
    </row>
    <row r="42" spans="1:8" ht="12.75">
      <c r="A42" s="5"/>
      <c r="B42" s="6" t="s">
        <v>34</v>
      </c>
      <c r="C42" s="49">
        <v>175</v>
      </c>
      <c r="D42" s="33">
        <f t="shared" si="4"/>
        <v>76.41921397379913</v>
      </c>
      <c r="E42" s="56">
        <v>54</v>
      </c>
      <c r="F42" s="41">
        <f t="shared" si="6"/>
        <v>23.580786026200872</v>
      </c>
      <c r="G42" s="45"/>
      <c r="H42" s="45"/>
    </row>
    <row r="43" spans="1:8" ht="12.75">
      <c r="A43" s="7"/>
      <c r="B43" s="1" t="s">
        <v>35</v>
      </c>
      <c r="C43" s="52">
        <v>506</v>
      </c>
      <c r="D43" s="34">
        <f t="shared" si="4"/>
        <v>70.67039106145252</v>
      </c>
      <c r="E43" s="57">
        <v>210</v>
      </c>
      <c r="F43" s="40">
        <f t="shared" si="6"/>
        <v>29.329608938547487</v>
      </c>
      <c r="G43" s="45"/>
      <c r="H43" s="45"/>
    </row>
    <row r="44" spans="1:8" ht="12.75">
      <c r="A44" s="5"/>
      <c r="B44" s="6" t="s">
        <v>36</v>
      </c>
      <c r="C44" s="49">
        <v>68</v>
      </c>
      <c r="D44" s="33">
        <f t="shared" si="4"/>
        <v>77.27272727272727</v>
      </c>
      <c r="E44" s="56">
        <v>20</v>
      </c>
      <c r="F44" s="41">
        <f t="shared" si="6"/>
        <v>22.727272727272727</v>
      </c>
      <c r="G44" s="45"/>
      <c r="H44" s="45"/>
    </row>
    <row r="45" spans="1:8" ht="12.75">
      <c r="A45" s="7"/>
      <c r="B45" s="1" t="s">
        <v>37</v>
      </c>
      <c r="C45" s="52">
        <v>114</v>
      </c>
      <c r="D45" s="34">
        <f t="shared" si="4"/>
        <v>51.12107623318386</v>
      </c>
      <c r="E45" s="57">
        <v>109</v>
      </c>
      <c r="F45" s="40">
        <f t="shared" si="6"/>
        <v>48.87892376681614</v>
      </c>
      <c r="G45" s="45"/>
      <c r="H45" s="45"/>
    </row>
    <row r="46" spans="1:8" ht="12.75">
      <c r="A46" s="5"/>
      <c r="B46" s="6" t="s">
        <v>38</v>
      </c>
      <c r="C46" s="49">
        <v>190</v>
      </c>
      <c r="D46" s="33">
        <f t="shared" si="4"/>
        <v>69.8529411764706</v>
      </c>
      <c r="E46" s="56">
        <v>82</v>
      </c>
      <c r="F46" s="41">
        <f t="shared" si="6"/>
        <v>30.147058823529413</v>
      </c>
      <c r="G46" s="45"/>
      <c r="H46" s="45"/>
    </row>
    <row r="47" spans="1:8" ht="12.75">
      <c r="A47" s="7"/>
      <c r="B47" s="1" t="s">
        <v>39</v>
      </c>
      <c r="C47" s="52">
        <v>154</v>
      </c>
      <c r="D47" s="34">
        <f t="shared" si="4"/>
        <v>73.33333333333333</v>
      </c>
      <c r="E47" s="57">
        <v>56</v>
      </c>
      <c r="F47" s="40">
        <f t="shared" si="6"/>
        <v>26.666666666666668</v>
      </c>
      <c r="G47" s="45"/>
      <c r="H47" s="45"/>
    </row>
    <row r="48" spans="1:8" ht="12.75">
      <c r="A48" s="5"/>
      <c r="B48" s="6" t="s">
        <v>40</v>
      </c>
      <c r="C48" s="49">
        <v>43</v>
      </c>
      <c r="D48" s="33">
        <f t="shared" si="4"/>
        <v>75.43859649122807</v>
      </c>
      <c r="E48" s="56">
        <v>14</v>
      </c>
      <c r="F48" s="41">
        <f t="shared" si="6"/>
        <v>24.56140350877193</v>
      </c>
      <c r="G48" s="45"/>
      <c r="H48" s="45"/>
    </row>
    <row r="49" spans="1:8" ht="13.5" thickBot="1">
      <c r="A49" s="10"/>
      <c r="B49" s="11" t="s">
        <v>41</v>
      </c>
      <c r="C49" s="54">
        <f>SUM(C38:C48)</f>
        <v>1916</v>
      </c>
      <c r="D49" s="36">
        <f t="shared" si="4"/>
        <v>65.72898799313894</v>
      </c>
      <c r="E49" s="55">
        <f>SUM(E38:E48)</f>
        <v>999</v>
      </c>
      <c r="F49" s="36">
        <f>(100*E49)/(C49+E49)</f>
        <v>34.27101200686106</v>
      </c>
      <c r="G49" s="45"/>
      <c r="H49" s="45"/>
    </row>
    <row r="50" spans="1:8" ht="13.5" thickTop="1">
      <c r="A50" s="7"/>
      <c r="B50" s="1"/>
      <c r="C50" s="52"/>
      <c r="D50" s="34"/>
      <c r="E50" s="57"/>
      <c r="F50" s="30"/>
      <c r="G50" s="45"/>
      <c r="H50" s="45"/>
    </row>
    <row r="51" spans="1:8" ht="12.75">
      <c r="A51" s="5">
        <v>13</v>
      </c>
      <c r="B51" s="6" t="s">
        <v>42</v>
      </c>
      <c r="C51" s="49">
        <v>1128</v>
      </c>
      <c r="D51" s="33">
        <f t="shared" si="4"/>
        <v>69.41538461538461</v>
      </c>
      <c r="E51" s="56">
        <v>497</v>
      </c>
      <c r="F51" s="41">
        <f>(100*E51)/(C51+E51)</f>
        <v>30.584615384615386</v>
      </c>
      <c r="G51" s="45"/>
      <c r="H51" s="45"/>
    </row>
    <row r="52" spans="1:8" ht="12.75">
      <c r="A52" s="7"/>
      <c r="B52" s="1" t="s">
        <v>43</v>
      </c>
      <c r="C52" s="52">
        <v>98</v>
      </c>
      <c r="D52" s="34">
        <f t="shared" si="4"/>
        <v>63.225806451612904</v>
      </c>
      <c r="E52" s="57">
        <v>57</v>
      </c>
      <c r="F52" s="40">
        <f>(100*E52)/(C52+E52)</f>
        <v>36.774193548387096</v>
      </c>
      <c r="G52" s="45"/>
      <c r="H52" s="45"/>
    </row>
    <row r="53" spans="1:8" ht="12.75">
      <c r="A53" s="5"/>
      <c r="B53" s="6" t="s">
        <v>44</v>
      </c>
      <c r="C53" s="49">
        <v>1594</v>
      </c>
      <c r="D53" s="33">
        <f t="shared" si="4"/>
        <v>70.90747330960853</v>
      </c>
      <c r="E53" s="56">
        <v>654</v>
      </c>
      <c r="F53" s="41">
        <f>(100*E53)/(C53+E53)</f>
        <v>29.09252669039146</v>
      </c>
      <c r="G53" s="45"/>
      <c r="H53" s="45"/>
    </row>
    <row r="54" spans="1:8" ht="13.5" thickBot="1">
      <c r="A54" s="10"/>
      <c r="B54" s="11" t="s">
        <v>45</v>
      </c>
      <c r="C54" s="54">
        <f>SUM(C51:C53)</f>
        <v>2820</v>
      </c>
      <c r="D54" s="36">
        <f t="shared" si="4"/>
        <v>70.00993048659384</v>
      </c>
      <c r="E54" s="55">
        <f>SUM(E51:E53)</f>
        <v>1208</v>
      </c>
      <c r="F54" s="36">
        <f>(100*E54)/(C54+E54)</f>
        <v>29.99006951340616</v>
      </c>
      <c r="G54" s="45"/>
      <c r="H54" s="45"/>
    </row>
    <row r="55" spans="1:8" ht="13.5" thickTop="1">
      <c r="A55" s="7"/>
      <c r="B55" s="1"/>
      <c r="C55" s="52"/>
      <c r="D55" s="34"/>
      <c r="E55" s="60"/>
      <c r="F55" s="12"/>
      <c r="G55" s="45"/>
      <c r="H55" s="45"/>
    </row>
    <row r="56" spans="1:8" ht="12.75">
      <c r="A56" s="5">
        <v>14</v>
      </c>
      <c r="B56" s="6" t="s">
        <v>46</v>
      </c>
      <c r="C56" s="49">
        <v>73</v>
      </c>
      <c r="D56" s="33">
        <f t="shared" si="4"/>
        <v>60.833333333333336</v>
      </c>
      <c r="E56" s="56">
        <v>47</v>
      </c>
      <c r="F56" s="41">
        <f aca="true" t="shared" si="7" ref="F56:F67">(100*E56)/(C56+E56)</f>
        <v>39.166666666666664</v>
      </c>
      <c r="G56" s="45"/>
      <c r="H56" s="45"/>
    </row>
    <row r="57" spans="1:8" ht="12.75">
      <c r="A57" s="7"/>
      <c r="B57" s="1" t="s">
        <v>47</v>
      </c>
      <c r="C57" s="52">
        <v>88</v>
      </c>
      <c r="D57" s="34">
        <f t="shared" si="4"/>
        <v>53.333333333333336</v>
      </c>
      <c r="E57" s="57">
        <v>77</v>
      </c>
      <c r="F57" s="40">
        <f t="shared" si="7"/>
        <v>46.666666666666664</v>
      </c>
      <c r="G57" s="45"/>
      <c r="H57" s="45"/>
    </row>
    <row r="58" spans="1:8" ht="12.75">
      <c r="A58" s="5"/>
      <c r="B58" s="6" t="s">
        <v>48</v>
      </c>
      <c r="C58" s="49">
        <v>62</v>
      </c>
      <c r="D58" s="33">
        <f t="shared" si="4"/>
        <v>80.51948051948052</v>
      </c>
      <c r="E58" s="56">
        <v>15</v>
      </c>
      <c r="F58" s="41">
        <f t="shared" si="7"/>
        <v>19.48051948051948</v>
      </c>
      <c r="G58" s="45"/>
      <c r="H58" s="45"/>
    </row>
    <row r="59" spans="1:8" ht="12.75">
      <c r="A59" s="7"/>
      <c r="B59" s="1" t="s">
        <v>49</v>
      </c>
      <c r="C59" s="52">
        <v>205</v>
      </c>
      <c r="D59" s="34">
        <f t="shared" si="4"/>
        <v>60.294117647058826</v>
      </c>
      <c r="E59" s="57">
        <v>135</v>
      </c>
      <c r="F59" s="40">
        <f t="shared" si="7"/>
        <v>39.705882352941174</v>
      </c>
      <c r="G59" s="45"/>
      <c r="H59" s="45"/>
    </row>
    <row r="60" spans="1:8" ht="12.75">
      <c r="A60" s="5"/>
      <c r="B60" s="6" t="s">
        <v>50</v>
      </c>
      <c r="C60" s="49">
        <v>105</v>
      </c>
      <c r="D60" s="33">
        <f t="shared" si="4"/>
        <v>47.945205479452056</v>
      </c>
      <c r="E60" s="56">
        <v>114</v>
      </c>
      <c r="F60" s="41">
        <f t="shared" si="7"/>
        <v>52.054794520547944</v>
      </c>
      <c r="G60" s="45"/>
      <c r="H60" s="45"/>
    </row>
    <row r="61" spans="1:8" ht="12.75">
      <c r="A61" s="7"/>
      <c r="B61" s="1" t="s">
        <v>51</v>
      </c>
      <c r="C61" s="52">
        <v>212</v>
      </c>
      <c r="D61" s="34">
        <f t="shared" si="4"/>
        <v>77.37226277372262</v>
      </c>
      <c r="E61" s="57">
        <v>62</v>
      </c>
      <c r="F61" s="40">
        <f t="shared" si="7"/>
        <v>22.62773722627737</v>
      </c>
      <c r="G61" s="45"/>
      <c r="H61" s="45"/>
    </row>
    <row r="62" spans="1:8" ht="12.75">
      <c r="A62" s="5"/>
      <c r="B62" s="6" t="s">
        <v>52</v>
      </c>
      <c r="C62" s="49">
        <v>411</v>
      </c>
      <c r="D62" s="33">
        <f t="shared" si="4"/>
        <v>58.798283261802574</v>
      </c>
      <c r="E62" s="56">
        <v>288</v>
      </c>
      <c r="F62" s="41">
        <f t="shared" si="7"/>
        <v>41.201716738197426</v>
      </c>
      <c r="G62" s="45"/>
      <c r="H62" s="45"/>
    </row>
    <row r="63" spans="1:8" ht="12.75">
      <c r="A63" s="7"/>
      <c r="B63" s="1" t="s">
        <v>53</v>
      </c>
      <c r="C63" s="52">
        <v>72</v>
      </c>
      <c r="D63" s="34">
        <f t="shared" si="4"/>
        <v>64.28571428571429</v>
      </c>
      <c r="E63" s="57">
        <v>40</v>
      </c>
      <c r="F63" s="40">
        <f t="shared" si="7"/>
        <v>35.714285714285715</v>
      </c>
      <c r="G63" s="45"/>
      <c r="H63" s="45"/>
    </row>
    <row r="64" spans="1:8" ht="12.75">
      <c r="A64" s="5"/>
      <c r="B64" s="6" t="s">
        <v>54</v>
      </c>
      <c r="C64" s="49">
        <v>313</v>
      </c>
      <c r="D64" s="33">
        <f t="shared" si="4"/>
        <v>65.61844863731656</v>
      </c>
      <c r="E64" s="56">
        <v>164</v>
      </c>
      <c r="F64" s="41">
        <f t="shared" si="7"/>
        <v>34.38155136268344</v>
      </c>
      <c r="G64" s="45"/>
      <c r="H64" s="45"/>
    </row>
    <row r="65" spans="1:8" ht="12.75">
      <c r="A65" s="7"/>
      <c r="B65" s="1" t="s">
        <v>55</v>
      </c>
      <c r="C65" s="52">
        <v>46</v>
      </c>
      <c r="D65" s="34">
        <f t="shared" si="4"/>
        <v>50</v>
      </c>
      <c r="E65" s="57">
        <v>46</v>
      </c>
      <c r="F65" s="40">
        <f t="shared" si="7"/>
        <v>50</v>
      </c>
      <c r="G65" s="45"/>
      <c r="H65" s="45"/>
    </row>
    <row r="66" spans="1:8" ht="12.75">
      <c r="A66" s="5"/>
      <c r="B66" s="6" t="s">
        <v>56</v>
      </c>
      <c r="C66" s="49">
        <v>75</v>
      </c>
      <c r="D66" s="33">
        <f t="shared" si="4"/>
        <v>72.81553398058253</v>
      </c>
      <c r="E66" s="56">
        <v>28</v>
      </c>
      <c r="F66" s="41">
        <f t="shared" si="7"/>
        <v>27.184466019417474</v>
      </c>
      <c r="G66" s="45"/>
      <c r="H66" s="45"/>
    </row>
    <row r="67" spans="1:8" ht="12.75">
      <c r="A67" s="7"/>
      <c r="B67" s="1" t="s">
        <v>57</v>
      </c>
      <c r="C67" s="52">
        <v>155</v>
      </c>
      <c r="D67" s="34">
        <f t="shared" si="4"/>
        <v>62</v>
      </c>
      <c r="E67" s="57">
        <v>95</v>
      </c>
      <c r="F67" s="40">
        <f t="shared" si="7"/>
        <v>38</v>
      </c>
      <c r="G67" s="45"/>
      <c r="H67" s="45"/>
    </row>
    <row r="68" spans="1:8" ht="13.5" thickBot="1">
      <c r="A68" s="5"/>
      <c r="B68" s="9" t="s">
        <v>58</v>
      </c>
      <c r="C68" s="51">
        <f>SUM(C56:C67)</f>
        <v>1817</v>
      </c>
      <c r="D68" s="37">
        <f t="shared" si="4"/>
        <v>62.05601092896175</v>
      </c>
      <c r="E68" s="59">
        <f>SUM(E56:E67)</f>
        <v>1111</v>
      </c>
      <c r="F68" s="37">
        <f>(100*E68)/(C68+E68)</f>
        <v>37.94398907103825</v>
      </c>
      <c r="G68" s="45"/>
      <c r="H68" s="45"/>
    </row>
    <row r="69" spans="1:8" ht="13.5" thickTop="1">
      <c r="A69" s="7"/>
      <c r="B69" s="1"/>
      <c r="C69" s="52"/>
      <c r="D69" s="34"/>
      <c r="E69" s="60"/>
      <c r="F69" s="12"/>
      <c r="G69" s="45"/>
      <c r="H69" s="45"/>
    </row>
    <row r="70" spans="1:8" ht="12.75">
      <c r="A70" s="5">
        <v>15</v>
      </c>
      <c r="B70" s="6" t="s">
        <v>59</v>
      </c>
      <c r="C70" s="49">
        <v>466</v>
      </c>
      <c r="D70" s="33">
        <f t="shared" si="4"/>
        <v>59.66709346991037</v>
      </c>
      <c r="E70" s="56">
        <v>315</v>
      </c>
      <c r="F70" s="41">
        <f aca="true" t="shared" si="8" ref="F70:F76">(100*E70)/(C70+E70)</f>
        <v>40.33290653008963</v>
      </c>
      <c r="G70" s="45"/>
      <c r="H70" s="45"/>
    </row>
    <row r="71" spans="1:8" ht="12.75">
      <c r="A71" s="7"/>
      <c r="B71" s="1" t="s">
        <v>60</v>
      </c>
      <c r="C71" s="52">
        <v>386</v>
      </c>
      <c r="D71" s="34">
        <f t="shared" si="4"/>
        <v>56.268221574344025</v>
      </c>
      <c r="E71" s="57">
        <v>300</v>
      </c>
      <c r="F71" s="40">
        <f t="shared" si="8"/>
        <v>43.731778425655975</v>
      </c>
      <c r="G71" s="45"/>
      <c r="H71" s="45"/>
    </row>
    <row r="72" spans="1:8" ht="12.75">
      <c r="A72" s="5"/>
      <c r="B72" s="6" t="s">
        <v>61</v>
      </c>
      <c r="C72" s="49">
        <v>424</v>
      </c>
      <c r="D72" s="33">
        <f t="shared" si="4"/>
        <v>69.96699669966996</v>
      </c>
      <c r="E72" s="56">
        <v>182</v>
      </c>
      <c r="F72" s="41">
        <f t="shared" si="8"/>
        <v>30.033003300330034</v>
      </c>
      <c r="G72" s="45"/>
      <c r="H72" s="45"/>
    </row>
    <row r="73" spans="1:8" ht="12.75">
      <c r="A73" s="7"/>
      <c r="B73" s="1" t="s">
        <v>62</v>
      </c>
      <c r="C73" s="52">
        <v>177</v>
      </c>
      <c r="D73" s="34">
        <f t="shared" si="4"/>
        <v>56.73076923076923</v>
      </c>
      <c r="E73" s="57">
        <v>135</v>
      </c>
      <c r="F73" s="40">
        <f t="shared" si="8"/>
        <v>43.26923076923077</v>
      </c>
      <c r="G73" s="45"/>
      <c r="H73" s="45"/>
    </row>
    <row r="74" spans="1:8" ht="12.75">
      <c r="A74" s="5"/>
      <c r="B74" s="6" t="s">
        <v>63</v>
      </c>
      <c r="C74" s="49">
        <v>129</v>
      </c>
      <c r="D74" s="33">
        <f t="shared" si="4"/>
        <v>56.578947368421055</v>
      </c>
      <c r="E74" s="56">
        <v>99</v>
      </c>
      <c r="F74" s="41">
        <f t="shared" si="8"/>
        <v>43.421052631578945</v>
      </c>
      <c r="G74" s="45"/>
      <c r="H74" s="45"/>
    </row>
    <row r="75" spans="1:8" ht="12.75">
      <c r="A75" s="7"/>
      <c r="B75" s="1" t="s">
        <v>64</v>
      </c>
      <c r="C75" s="52">
        <v>569</v>
      </c>
      <c r="D75" s="34">
        <f t="shared" si="4"/>
        <v>66.39439906651108</v>
      </c>
      <c r="E75" s="57">
        <v>288</v>
      </c>
      <c r="F75" s="40">
        <f t="shared" si="8"/>
        <v>33.605600933488915</v>
      </c>
      <c r="G75" s="45"/>
      <c r="H75" s="45"/>
    </row>
    <row r="76" spans="1:8" ht="12.75">
      <c r="A76" s="5"/>
      <c r="B76" s="6" t="s">
        <v>65</v>
      </c>
      <c r="C76" s="49">
        <v>298</v>
      </c>
      <c r="D76" s="33">
        <f t="shared" si="4"/>
        <v>68.03652968036529</v>
      </c>
      <c r="E76" s="56">
        <v>140</v>
      </c>
      <c r="F76" s="41">
        <f t="shared" si="8"/>
        <v>31.963470319634702</v>
      </c>
      <c r="G76" s="45"/>
      <c r="H76" s="45"/>
    </row>
    <row r="77" spans="1:8" ht="13.5" thickBot="1">
      <c r="A77" s="10"/>
      <c r="B77" s="11" t="s">
        <v>66</v>
      </c>
      <c r="C77" s="54">
        <f>SUM(C70:C76)</f>
        <v>2449</v>
      </c>
      <c r="D77" s="38">
        <f t="shared" si="4"/>
        <v>62.66632548618219</v>
      </c>
      <c r="E77" s="55">
        <f>SUM(E70:E76)</f>
        <v>1459</v>
      </c>
      <c r="F77" s="36">
        <f>(100*E77)/(C77+E77)</f>
        <v>37.33367451381781</v>
      </c>
      <c r="G77" s="45"/>
      <c r="H77" s="45"/>
    </row>
    <row r="78" spans="1:8" ht="13.5" thickTop="1">
      <c r="A78" s="7"/>
      <c r="B78" s="1"/>
      <c r="C78" s="52"/>
      <c r="D78" s="34"/>
      <c r="E78" s="60"/>
      <c r="F78" s="12"/>
      <c r="G78" s="45"/>
      <c r="H78" s="45"/>
    </row>
    <row r="79" spans="1:8" ht="12.75">
      <c r="A79" s="5">
        <v>16</v>
      </c>
      <c r="B79" s="6" t="s">
        <v>67</v>
      </c>
      <c r="C79" s="49">
        <v>349</v>
      </c>
      <c r="D79" s="33">
        <f t="shared" si="4"/>
        <v>68.83629191321499</v>
      </c>
      <c r="E79" s="56">
        <v>158</v>
      </c>
      <c r="F79" s="41">
        <f aca="true" t="shared" si="9" ref="F79:F94">(100*E79)/(C79+E79)</f>
        <v>31.16370808678501</v>
      </c>
      <c r="G79" s="45"/>
      <c r="H79" s="45"/>
    </row>
    <row r="80" spans="1:8" ht="12.75">
      <c r="A80" s="7"/>
      <c r="B80" s="1" t="s">
        <v>68</v>
      </c>
      <c r="C80" s="52">
        <v>164</v>
      </c>
      <c r="D80" s="34">
        <f t="shared" si="4"/>
        <v>63.32046332046332</v>
      </c>
      <c r="E80" s="57">
        <v>95</v>
      </c>
      <c r="F80" s="40">
        <f t="shared" si="9"/>
        <v>36.67953667953668</v>
      </c>
      <c r="G80" s="45"/>
      <c r="H80" s="45"/>
    </row>
    <row r="81" spans="1:8" ht="12.75">
      <c r="A81" s="5"/>
      <c r="B81" s="6" t="s">
        <v>69</v>
      </c>
      <c r="C81" s="49">
        <v>201</v>
      </c>
      <c r="D81" s="33">
        <f t="shared" si="4"/>
        <v>77.01149425287356</v>
      </c>
      <c r="E81" s="56">
        <v>60</v>
      </c>
      <c r="F81" s="41">
        <f t="shared" si="9"/>
        <v>22.988505747126435</v>
      </c>
      <c r="G81" s="45"/>
      <c r="H81" s="45"/>
    </row>
    <row r="82" spans="1:8" ht="12.75">
      <c r="A82" s="7"/>
      <c r="B82" s="1" t="s">
        <v>70</v>
      </c>
      <c r="C82" s="52">
        <v>108</v>
      </c>
      <c r="D82" s="34">
        <f t="shared" si="4"/>
        <v>69.23076923076923</v>
      </c>
      <c r="E82" s="57">
        <v>48</v>
      </c>
      <c r="F82" s="40">
        <f t="shared" si="9"/>
        <v>30.76923076923077</v>
      </c>
      <c r="G82" s="45"/>
      <c r="H82" s="45"/>
    </row>
    <row r="83" spans="1:8" ht="12.75">
      <c r="A83" s="5"/>
      <c r="B83" s="6" t="s">
        <v>71</v>
      </c>
      <c r="C83" s="49">
        <v>156</v>
      </c>
      <c r="D83" s="33">
        <f t="shared" si="4"/>
        <v>74.64114832535886</v>
      </c>
      <c r="E83" s="56">
        <v>53</v>
      </c>
      <c r="F83" s="41">
        <f t="shared" si="9"/>
        <v>25.358851674641148</v>
      </c>
      <c r="G83" s="45"/>
      <c r="H83" s="45"/>
    </row>
    <row r="84" spans="1:8" ht="12.75">
      <c r="A84" s="7"/>
      <c r="B84" s="1" t="s">
        <v>72</v>
      </c>
      <c r="C84" s="52">
        <v>133</v>
      </c>
      <c r="D84" s="34">
        <f t="shared" si="4"/>
        <v>78.23529411764706</v>
      </c>
      <c r="E84" s="57">
        <v>37</v>
      </c>
      <c r="F84" s="40">
        <f t="shared" si="9"/>
        <v>21.764705882352942</v>
      </c>
      <c r="G84" s="45"/>
      <c r="H84" s="45"/>
    </row>
    <row r="85" spans="1:8" ht="12.75">
      <c r="A85" s="5"/>
      <c r="B85" s="6" t="s">
        <v>73</v>
      </c>
      <c r="C85" s="49">
        <v>61</v>
      </c>
      <c r="D85" s="33">
        <f t="shared" si="4"/>
        <v>62.244897959183675</v>
      </c>
      <c r="E85" s="56">
        <v>37</v>
      </c>
      <c r="F85" s="41">
        <f t="shared" si="9"/>
        <v>37.755102040816325</v>
      </c>
      <c r="G85" s="45"/>
      <c r="H85" s="45"/>
    </row>
    <row r="86" spans="1:8" ht="12.75">
      <c r="A86" s="7"/>
      <c r="B86" s="1" t="s">
        <v>74</v>
      </c>
      <c r="C86" s="52">
        <v>308</v>
      </c>
      <c r="D86" s="34">
        <f t="shared" si="4"/>
        <v>63.90041493775934</v>
      </c>
      <c r="E86" s="57">
        <v>174</v>
      </c>
      <c r="F86" s="40">
        <f t="shared" si="9"/>
        <v>36.09958506224066</v>
      </c>
      <c r="G86" s="45"/>
      <c r="H86" s="45"/>
    </row>
    <row r="87" spans="1:8" ht="12.75">
      <c r="A87" s="5"/>
      <c r="B87" s="6" t="s">
        <v>75</v>
      </c>
      <c r="C87" s="49">
        <v>112</v>
      </c>
      <c r="D87" s="33">
        <f t="shared" si="4"/>
        <v>74.17218543046357</v>
      </c>
      <c r="E87" s="56">
        <v>39</v>
      </c>
      <c r="F87" s="41">
        <f t="shared" si="9"/>
        <v>25.827814569536425</v>
      </c>
      <c r="G87" s="45"/>
      <c r="H87" s="45"/>
    </row>
    <row r="88" spans="1:8" ht="12.75">
      <c r="A88" s="7"/>
      <c r="B88" s="1" t="s">
        <v>76</v>
      </c>
      <c r="C88" s="52">
        <v>24</v>
      </c>
      <c r="D88" s="34">
        <f t="shared" si="4"/>
        <v>60</v>
      </c>
      <c r="E88" s="57">
        <v>16</v>
      </c>
      <c r="F88" s="40">
        <f t="shared" si="9"/>
        <v>40</v>
      </c>
      <c r="G88" s="45"/>
      <c r="H88" s="45"/>
    </row>
    <row r="89" spans="1:8" ht="12.75">
      <c r="A89" s="5"/>
      <c r="B89" s="6" t="s">
        <v>77</v>
      </c>
      <c r="C89" s="49">
        <v>122</v>
      </c>
      <c r="D89" s="33">
        <f t="shared" si="4"/>
        <v>59.80392156862745</v>
      </c>
      <c r="E89" s="56">
        <v>82</v>
      </c>
      <c r="F89" s="41">
        <f t="shared" si="9"/>
        <v>40.19607843137255</v>
      </c>
      <c r="G89" s="45"/>
      <c r="H89" s="45"/>
    </row>
    <row r="90" spans="1:8" ht="12.75">
      <c r="A90" s="7"/>
      <c r="B90" s="1" t="s">
        <v>78</v>
      </c>
      <c r="C90" s="52">
        <v>91</v>
      </c>
      <c r="D90" s="34">
        <f t="shared" si="4"/>
        <v>60.264900662251655</v>
      </c>
      <c r="E90" s="57">
        <v>60</v>
      </c>
      <c r="F90" s="40">
        <f t="shared" si="9"/>
        <v>39.735099337748345</v>
      </c>
      <c r="G90" s="45"/>
      <c r="H90" s="45"/>
    </row>
    <row r="91" spans="1:8" ht="12.75">
      <c r="A91" s="5"/>
      <c r="B91" s="6" t="s">
        <v>79</v>
      </c>
      <c r="C91" s="49">
        <v>33</v>
      </c>
      <c r="D91" s="33">
        <f t="shared" si="4"/>
        <v>60</v>
      </c>
      <c r="E91" s="56">
        <v>22</v>
      </c>
      <c r="F91" s="41">
        <f t="shared" si="9"/>
        <v>40</v>
      </c>
      <c r="G91" s="45"/>
      <c r="H91" s="45"/>
    </row>
    <row r="92" spans="1:8" ht="12.75">
      <c r="A92" s="7"/>
      <c r="B92" s="1" t="s">
        <v>80</v>
      </c>
      <c r="C92" s="52">
        <v>42</v>
      </c>
      <c r="D92" s="34">
        <f aca="true" t="shared" si="10" ref="D92:D155">(100*C92)/(C92+E92)</f>
        <v>67.74193548387096</v>
      </c>
      <c r="E92" s="57">
        <v>20</v>
      </c>
      <c r="F92" s="40">
        <f t="shared" si="9"/>
        <v>32.25806451612903</v>
      </c>
      <c r="G92" s="45"/>
      <c r="H92" s="45"/>
    </row>
    <row r="93" spans="1:8" ht="12.75">
      <c r="A93" s="5"/>
      <c r="B93" s="6" t="s">
        <v>81</v>
      </c>
      <c r="C93" s="49">
        <v>99</v>
      </c>
      <c r="D93" s="33">
        <f t="shared" si="10"/>
        <v>65.56291390728477</v>
      </c>
      <c r="E93" s="56">
        <v>52</v>
      </c>
      <c r="F93" s="41">
        <f t="shared" si="9"/>
        <v>34.437086092715234</v>
      </c>
      <c r="G93" s="45"/>
      <c r="H93" s="45"/>
    </row>
    <row r="94" spans="1:8" ht="12.75">
      <c r="A94" s="7"/>
      <c r="B94" s="1" t="s">
        <v>82</v>
      </c>
      <c r="C94" s="52">
        <v>221</v>
      </c>
      <c r="D94" s="34">
        <f t="shared" si="10"/>
        <v>77.00348432055749</v>
      </c>
      <c r="E94" s="57">
        <v>66</v>
      </c>
      <c r="F94" s="40">
        <f t="shared" si="9"/>
        <v>22.99651567944251</v>
      </c>
      <c r="G94" s="45"/>
      <c r="H94" s="45"/>
    </row>
    <row r="95" spans="1:8" ht="13.5" thickBot="1">
      <c r="A95" s="5"/>
      <c r="B95" s="9" t="s">
        <v>83</v>
      </c>
      <c r="C95" s="51">
        <f>SUM(C79:C94)</f>
        <v>2224</v>
      </c>
      <c r="D95" s="37">
        <f t="shared" si="10"/>
        <v>68.57847671908726</v>
      </c>
      <c r="E95" s="59">
        <f>SUM(E79:E94)</f>
        <v>1019</v>
      </c>
      <c r="F95" s="37">
        <f>(100*E95)/(C95+E95)</f>
        <v>31.421523280912734</v>
      </c>
      <c r="G95" s="45"/>
      <c r="H95" s="45"/>
    </row>
    <row r="96" spans="1:8" ht="13.5" thickTop="1">
      <c r="A96" s="7"/>
      <c r="B96" s="1"/>
      <c r="C96" s="52"/>
      <c r="D96" s="34"/>
      <c r="E96" s="60"/>
      <c r="F96" s="12"/>
      <c r="G96" s="45"/>
      <c r="H96" s="45"/>
    </row>
    <row r="97" spans="1:8" ht="12.75">
      <c r="A97" s="5">
        <v>17</v>
      </c>
      <c r="B97" s="6" t="s">
        <v>84</v>
      </c>
      <c r="C97" s="49">
        <v>301</v>
      </c>
      <c r="D97" s="33">
        <f t="shared" si="10"/>
        <v>59.72222222222222</v>
      </c>
      <c r="E97" s="56">
        <v>203</v>
      </c>
      <c r="F97" s="41">
        <f>(100*E97)/(C97+E97)</f>
        <v>40.27777777777778</v>
      </c>
      <c r="G97" s="45"/>
      <c r="H97" s="45"/>
    </row>
    <row r="98" spans="1:8" ht="12.75">
      <c r="A98" s="7"/>
      <c r="B98" s="1" t="s">
        <v>85</v>
      </c>
      <c r="C98" s="52">
        <v>602</v>
      </c>
      <c r="D98" s="34">
        <f t="shared" si="10"/>
        <v>56.31431244153414</v>
      </c>
      <c r="E98" s="57">
        <v>467</v>
      </c>
      <c r="F98" s="40">
        <f>(100*E98)/(C98+E98)</f>
        <v>43.68568755846586</v>
      </c>
      <c r="G98" s="45"/>
      <c r="H98" s="45"/>
    </row>
    <row r="99" spans="1:8" ht="12.75">
      <c r="A99" s="5"/>
      <c r="B99" s="23" t="s">
        <v>86</v>
      </c>
      <c r="C99" s="49">
        <v>768</v>
      </c>
      <c r="D99" s="33">
        <f t="shared" si="10"/>
        <v>59.90639625585023</v>
      </c>
      <c r="E99" s="56">
        <v>514</v>
      </c>
      <c r="F99" s="41">
        <f>(100*E99)/(C99+E99)</f>
        <v>40.09360374414977</v>
      </c>
      <c r="G99" s="45"/>
      <c r="H99" s="45"/>
    </row>
    <row r="100" spans="1:8" ht="12.75">
      <c r="A100" s="7"/>
      <c r="B100" s="24" t="s">
        <v>87</v>
      </c>
      <c r="C100" s="52">
        <v>135</v>
      </c>
      <c r="D100" s="34">
        <f t="shared" si="10"/>
        <v>66.17647058823529</v>
      </c>
      <c r="E100" s="57">
        <v>69</v>
      </c>
      <c r="F100" s="40">
        <f>(100*E100)/(C100+E100)</f>
        <v>33.8235294117647</v>
      </c>
      <c r="G100" s="45"/>
      <c r="H100" s="45"/>
    </row>
    <row r="101" spans="1:8" ht="13.5" thickBot="1">
      <c r="A101" s="5"/>
      <c r="B101" s="25" t="s">
        <v>88</v>
      </c>
      <c r="C101" s="51">
        <f>SUM(C97:C100)</f>
        <v>1806</v>
      </c>
      <c r="D101" s="37">
        <f t="shared" si="10"/>
        <v>59.038901601830666</v>
      </c>
      <c r="E101" s="59">
        <f>SUM(E97:E100)</f>
        <v>1253</v>
      </c>
      <c r="F101" s="37">
        <f>(100*E101)/(C101+E101)</f>
        <v>40.961098398169334</v>
      </c>
      <c r="G101" s="45"/>
      <c r="H101" s="45"/>
    </row>
    <row r="102" spans="1:8" ht="13.5" thickTop="1">
      <c r="A102" s="7"/>
      <c r="B102" s="24"/>
      <c r="C102" s="52"/>
      <c r="D102" s="34"/>
      <c r="E102" s="60"/>
      <c r="F102" s="12"/>
      <c r="G102" s="45"/>
      <c r="H102" s="45"/>
    </row>
    <row r="103" spans="1:8" ht="12.75">
      <c r="A103" s="5">
        <v>18</v>
      </c>
      <c r="B103" s="23" t="s">
        <v>89</v>
      </c>
      <c r="C103" s="49">
        <v>117</v>
      </c>
      <c r="D103" s="33">
        <f t="shared" si="10"/>
        <v>53.42465753424658</v>
      </c>
      <c r="E103" s="56">
        <v>102</v>
      </c>
      <c r="F103" s="41">
        <f aca="true" t="shared" si="11" ref="F103:F116">(100*E103)/(C103+E103)</f>
        <v>46.57534246575342</v>
      </c>
      <c r="G103" s="45"/>
      <c r="H103" s="45"/>
    </row>
    <row r="104" spans="1:8" ht="12.75">
      <c r="A104" s="7"/>
      <c r="B104" s="24" t="s">
        <v>90</v>
      </c>
      <c r="C104" s="52">
        <v>35</v>
      </c>
      <c r="D104" s="34">
        <f t="shared" si="10"/>
        <v>30.17241379310345</v>
      </c>
      <c r="E104" s="57">
        <v>81</v>
      </c>
      <c r="F104" s="40">
        <f t="shared" si="11"/>
        <v>69.82758620689656</v>
      </c>
      <c r="G104" s="45"/>
      <c r="H104" s="45"/>
    </row>
    <row r="105" spans="1:8" ht="12.75">
      <c r="A105" s="5"/>
      <c r="B105" s="23" t="s">
        <v>91</v>
      </c>
      <c r="C105" s="49">
        <v>124</v>
      </c>
      <c r="D105" s="33">
        <f t="shared" si="10"/>
        <v>60.19417475728155</v>
      </c>
      <c r="E105" s="56">
        <v>82</v>
      </c>
      <c r="F105" s="41">
        <f t="shared" si="11"/>
        <v>39.80582524271845</v>
      </c>
      <c r="G105" s="45"/>
      <c r="H105" s="45"/>
    </row>
    <row r="106" spans="1:8" ht="12.75">
      <c r="A106" s="7"/>
      <c r="B106" s="24" t="s">
        <v>92</v>
      </c>
      <c r="C106" s="52">
        <v>49</v>
      </c>
      <c r="D106" s="34">
        <f t="shared" si="10"/>
        <v>52.68817204301075</v>
      </c>
      <c r="E106" s="57">
        <v>44</v>
      </c>
      <c r="F106" s="40">
        <f t="shared" si="11"/>
        <v>47.31182795698925</v>
      </c>
      <c r="G106" s="45"/>
      <c r="H106" s="45"/>
    </row>
    <row r="107" spans="1:8" ht="12.75">
      <c r="A107" s="5"/>
      <c r="B107" s="23" t="s">
        <v>93</v>
      </c>
      <c r="C107" s="49">
        <v>149</v>
      </c>
      <c r="D107" s="33">
        <f t="shared" si="10"/>
        <v>59.83935742971887</v>
      </c>
      <c r="E107" s="56">
        <v>100</v>
      </c>
      <c r="F107" s="41">
        <f t="shared" si="11"/>
        <v>40.16064257028113</v>
      </c>
      <c r="G107" s="45"/>
      <c r="H107" s="45"/>
    </row>
    <row r="108" spans="1:8" ht="12.75">
      <c r="A108" s="7"/>
      <c r="B108" s="24" t="s">
        <v>94</v>
      </c>
      <c r="C108" s="52">
        <v>120</v>
      </c>
      <c r="D108" s="34">
        <f t="shared" si="10"/>
        <v>65.21739130434783</v>
      </c>
      <c r="E108" s="57">
        <v>64</v>
      </c>
      <c r="F108" s="40">
        <f t="shared" si="11"/>
        <v>34.78260869565217</v>
      </c>
      <c r="G108" s="45"/>
      <c r="H108" s="45"/>
    </row>
    <row r="109" spans="1:8" ht="12.75">
      <c r="A109" s="5"/>
      <c r="B109" s="23" t="s">
        <v>95</v>
      </c>
      <c r="C109" s="49">
        <v>158</v>
      </c>
      <c r="D109" s="33">
        <f t="shared" si="10"/>
        <v>60.07604562737642</v>
      </c>
      <c r="E109" s="56">
        <v>105</v>
      </c>
      <c r="F109" s="41">
        <f t="shared" si="11"/>
        <v>39.92395437262358</v>
      </c>
      <c r="G109" s="45"/>
      <c r="H109" s="45"/>
    </row>
    <row r="110" spans="1:8" ht="12.75">
      <c r="A110" s="7"/>
      <c r="B110" s="24" t="s">
        <v>96</v>
      </c>
      <c r="C110" s="52">
        <v>226</v>
      </c>
      <c r="D110" s="34">
        <f t="shared" si="10"/>
        <v>59.63060686015831</v>
      </c>
      <c r="E110" s="57">
        <v>153</v>
      </c>
      <c r="F110" s="40">
        <f t="shared" si="11"/>
        <v>40.36939313984169</v>
      </c>
      <c r="G110" s="45"/>
      <c r="H110" s="45"/>
    </row>
    <row r="111" spans="1:8" ht="12.75">
      <c r="A111" s="5"/>
      <c r="B111" s="23" t="s">
        <v>97</v>
      </c>
      <c r="C111" s="49">
        <v>417</v>
      </c>
      <c r="D111" s="33">
        <f t="shared" si="10"/>
        <v>63.470319634703195</v>
      </c>
      <c r="E111" s="56">
        <v>240</v>
      </c>
      <c r="F111" s="41">
        <f t="shared" si="11"/>
        <v>36.529680365296805</v>
      </c>
      <c r="G111" s="45"/>
      <c r="H111" s="45"/>
    </row>
    <row r="112" spans="1:8" ht="12.75">
      <c r="A112" s="7"/>
      <c r="B112" s="24" t="s">
        <v>98</v>
      </c>
      <c r="C112" s="52">
        <v>131</v>
      </c>
      <c r="D112" s="34">
        <f t="shared" si="10"/>
        <v>51.77865612648221</v>
      </c>
      <c r="E112" s="57">
        <v>122</v>
      </c>
      <c r="F112" s="40">
        <f t="shared" si="11"/>
        <v>48.22134387351779</v>
      </c>
      <c r="G112" s="45"/>
      <c r="H112" s="45"/>
    </row>
    <row r="113" spans="1:8" ht="12.75">
      <c r="A113" s="5"/>
      <c r="B113" s="23" t="s">
        <v>99</v>
      </c>
      <c r="C113" s="49">
        <v>34</v>
      </c>
      <c r="D113" s="33">
        <f t="shared" si="10"/>
        <v>40.963855421686745</v>
      </c>
      <c r="E113" s="56">
        <v>49</v>
      </c>
      <c r="F113" s="41">
        <f t="shared" si="11"/>
        <v>59.036144578313255</v>
      </c>
      <c r="G113" s="45"/>
      <c r="H113" s="45"/>
    </row>
    <row r="114" spans="1:8" ht="12.75">
      <c r="A114" s="7"/>
      <c r="B114" s="24" t="s">
        <v>100</v>
      </c>
      <c r="C114" s="52">
        <v>199</v>
      </c>
      <c r="D114" s="34">
        <f t="shared" si="10"/>
        <v>65.0326797385621</v>
      </c>
      <c r="E114" s="57">
        <v>107</v>
      </c>
      <c r="F114" s="40">
        <f t="shared" si="11"/>
        <v>34.967320261437905</v>
      </c>
      <c r="G114" s="45"/>
      <c r="H114" s="45"/>
    </row>
    <row r="115" spans="1:8" ht="12.75">
      <c r="A115" s="5"/>
      <c r="B115" s="23" t="s">
        <v>101</v>
      </c>
      <c r="C115" s="49">
        <v>62</v>
      </c>
      <c r="D115" s="33">
        <f t="shared" si="10"/>
        <v>59.61538461538461</v>
      </c>
      <c r="E115" s="56">
        <v>42</v>
      </c>
      <c r="F115" s="41">
        <f t="shared" si="11"/>
        <v>40.38461538461539</v>
      </c>
      <c r="G115" s="45"/>
      <c r="H115" s="45"/>
    </row>
    <row r="116" spans="1:8" ht="12.75">
      <c r="A116" s="7"/>
      <c r="B116" s="24" t="s">
        <v>102</v>
      </c>
      <c r="C116" s="52">
        <v>110</v>
      </c>
      <c r="D116" s="34">
        <f t="shared" si="10"/>
        <v>66.66666666666667</v>
      </c>
      <c r="E116" s="57">
        <v>55</v>
      </c>
      <c r="F116" s="40">
        <f t="shared" si="11"/>
        <v>33.333333333333336</v>
      </c>
      <c r="G116" s="45"/>
      <c r="H116" s="45"/>
    </row>
    <row r="117" spans="1:8" ht="13.5" thickBot="1">
      <c r="A117" s="5"/>
      <c r="B117" s="25" t="s">
        <v>103</v>
      </c>
      <c r="C117" s="51">
        <f>SUM(C103:C116)</f>
        <v>1931</v>
      </c>
      <c r="D117" s="37">
        <f t="shared" si="10"/>
        <v>58.92584681110772</v>
      </c>
      <c r="E117" s="59">
        <f>SUM(E103:E116)</f>
        <v>1346</v>
      </c>
      <c r="F117" s="37">
        <f>(100*E117)/(C117+E117)</f>
        <v>41.07415318889228</v>
      </c>
      <c r="G117" s="45"/>
      <c r="H117" s="45"/>
    </row>
    <row r="118" spans="1:8" ht="13.5" thickTop="1">
      <c r="A118" s="7"/>
      <c r="B118" s="24"/>
      <c r="C118" s="52"/>
      <c r="D118" s="34"/>
      <c r="E118" s="57"/>
      <c r="F118" s="30"/>
      <c r="G118" s="45"/>
      <c r="H118" s="45"/>
    </row>
    <row r="119" spans="1:8" ht="12.75">
      <c r="A119" s="5">
        <v>19</v>
      </c>
      <c r="B119" s="23" t="s">
        <v>104</v>
      </c>
      <c r="C119" s="49">
        <v>249</v>
      </c>
      <c r="D119" s="33">
        <f t="shared" si="10"/>
        <v>62.094763092269325</v>
      </c>
      <c r="E119" s="56">
        <v>152</v>
      </c>
      <c r="F119" s="41">
        <f aca="true" t="shared" si="12" ref="F119:F126">(100*E119)/(C119+E119)</f>
        <v>37.905236907730675</v>
      </c>
      <c r="G119" s="45"/>
      <c r="H119" s="45"/>
    </row>
    <row r="120" spans="1:8" ht="12.75">
      <c r="A120" s="7"/>
      <c r="B120" s="24" t="s">
        <v>105</v>
      </c>
      <c r="C120" s="52">
        <v>147</v>
      </c>
      <c r="D120" s="34">
        <f t="shared" si="10"/>
        <v>72.77227722772277</v>
      </c>
      <c r="E120" s="57">
        <v>55</v>
      </c>
      <c r="F120" s="40">
        <f t="shared" si="12"/>
        <v>27.22772277227723</v>
      </c>
      <c r="G120" s="45"/>
      <c r="H120" s="45"/>
    </row>
    <row r="121" spans="1:8" ht="12.75">
      <c r="A121" s="5"/>
      <c r="B121" s="23" t="s">
        <v>106</v>
      </c>
      <c r="C121" s="49">
        <v>573</v>
      </c>
      <c r="D121" s="33">
        <f t="shared" si="10"/>
        <v>63.73748609566184</v>
      </c>
      <c r="E121" s="56">
        <v>326</v>
      </c>
      <c r="F121" s="41">
        <f t="shared" si="12"/>
        <v>36.26251390433816</v>
      </c>
      <c r="G121" s="45"/>
      <c r="H121" s="45"/>
    </row>
    <row r="122" spans="1:8" ht="12.75">
      <c r="A122" s="7"/>
      <c r="B122" s="24" t="s">
        <v>107</v>
      </c>
      <c r="C122" s="52">
        <v>221</v>
      </c>
      <c r="D122" s="34">
        <f t="shared" si="10"/>
        <v>58.31134564643799</v>
      </c>
      <c r="E122" s="57">
        <v>158</v>
      </c>
      <c r="F122" s="40">
        <f t="shared" si="12"/>
        <v>41.68865435356201</v>
      </c>
      <c r="G122" s="45"/>
      <c r="H122" s="45"/>
    </row>
    <row r="123" spans="1:8" ht="12.75">
      <c r="A123" s="5"/>
      <c r="B123" s="23" t="s">
        <v>108</v>
      </c>
      <c r="C123" s="49">
        <v>549</v>
      </c>
      <c r="D123" s="33">
        <f t="shared" si="10"/>
        <v>63.030998851894374</v>
      </c>
      <c r="E123" s="56">
        <v>322</v>
      </c>
      <c r="F123" s="41">
        <f t="shared" si="12"/>
        <v>36.969001148105626</v>
      </c>
      <c r="G123" s="45"/>
      <c r="H123" s="45"/>
    </row>
    <row r="124" spans="1:8" ht="12.75">
      <c r="A124" s="7"/>
      <c r="B124" s="24" t="s">
        <v>109</v>
      </c>
      <c r="C124" s="52">
        <v>215</v>
      </c>
      <c r="D124" s="34">
        <f t="shared" si="10"/>
        <v>55.69948186528497</v>
      </c>
      <c r="E124" s="57">
        <v>171</v>
      </c>
      <c r="F124" s="40">
        <f t="shared" si="12"/>
        <v>44.30051813471503</v>
      </c>
      <c r="G124" s="45"/>
      <c r="H124" s="45"/>
    </row>
    <row r="125" spans="1:8" ht="12.75">
      <c r="A125" s="5"/>
      <c r="B125" s="23" t="s">
        <v>110</v>
      </c>
      <c r="C125" s="49">
        <v>209</v>
      </c>
      <c r="D125" s="33">
        <f t="shared" si="10"/>
        <v>59.20679886685552</v>
      </c>
      <c r="E125" s="56">
        <v>144</v>
      </c>
      <c r="F125" s="41">
        <f t="shared" si="12"/>
        <v>40.79320113314448</v>
      </c>
      <c r="G125" s="45"/>
      <c r="H125" s="45"/>
    </row>
    <row r="126" spans="1:8" ht="12.75">
      <c r="A126" s="7"/>
      <c r="B126" s="24" t="s">
        <v>111</v>
      </c>
      <c r="C126" s="52">
        <v>186</v>
      </c>
      <c r="D126" s="34">
        <f t="shared" si="10"/>
        <v>55.68862275449102</v>
      </c>
      <c r="E126" s="57">
        <v>148</v>
      </c>
      <c r="F126" s="40">
        <f t="shared" si="12"/>
        <v>44.31137724550898</v>
      </c>
      <c r="G126" s="45"/>
      <c r="H126" s="45"/>
    </row>
    <row r="127" spans="1:8" ht="13.5" thickBot="1">
      <c r="A127" s="5"/>
      <c r="B127" s="25" t="s">
        <v>112</v>
      </c>
      <c r="C127" s="51">
        <f>SUM(C119:C126)</f>
        <v>2349</v>
      </c>
      <c r="D127" s="37">
        <f t="shared" si="10"/>
        <v>61.411764705882355</v>
      </c>
      <c r="E127" s="59">
        <f>SUM(E119:E126)</f>
        <v>1476</v>
      </c>
      <c r="F127" s="37">
        <f>(100*E127)/(C127+E127)</f>
        <v>38.588235294117645</v>
      </c>
      <c r="G127" s="45"/>
      <c r="H127" s="45"/>
    </row>
    <row r="128" spans="1:8" ht="13.5" thickTop="1">
      <c r="A128" s="7"/>
      <c r="B128" s="24"/>
      <c r="C128" s="52"/>
      <c r="D128" s="34"/>
      <c r="E128" s="57"/>
      <c r="F128" s="30"/>
      <c r="G128" s="45"/>
      <c r="H128" s="45"/>
    </row>
    <row r="129" spans="1:8" ht="12.75">
      <c r="A129" s="5">
        <v>20</v>
      </c>
      <c r="B129" s="23" t="s">
        <v>113</v>
      </c>
      <c r="C129" s="49">
        <v>2338</v>
      </c>
      <c r="D129" s="33">
        <f t="shared" si="10"/>
        <v>62.4465811965812</v>
      </c>
      <c r="E129" s="56">
        <v>1406</v>
      </c>
      <c r="F129" s="41">
        <f>(100*E129)/(C129+E129)</f>
        <v>37.5534188034188</v>
      </c>
      <c r="G129" s="45"/>
      <c r="H129" s="45"/>
    </row>
    <row r="130" spans="1:8" ht="13.5" thickBot="1">
      <c r="A130" s="10"/>
      <c r="B130" s="26" t="s">
        <v>114</v>
      </c>
      <c r="C130" s="54">
        <f>SUM(C129)</f>
        <v>2338</v>
      </c>
      <c r="D130" s="38">
        <f t="shared" si="10"/>
        <v>62.4465811965812</v>
      </c>
      <c r="E130" s="55">
        <f>SUM(E129)</f>
        <v>1406</v>
      </c>
      <c r="F130" s="36">
        <f>(100*E130)/(C130+E130)</f>
        <v>37.5534188034188</v>
      </c>
      <c r="G130" s="45"/>
      <c r="H130" s="45"/>
    </row>
    <row r="131" spans="1:8" ht="13.5" thickTop="1">
      <c r="A131" s="7"/>
      <c r="B131" s="24"/>
      <c r="C131" s="52"/>
      <c r="D131" s="34"/>
      <c r="E131" s="60"/>
      <c r="F131" s="12"/>
      <c r="G131" s="45"/>
      <c r="H131" s="45"/>
    </row>
    <row r="132" spans="1:8" ht="12.75">
      <c r="A132" s="5">
        <v>21</v>
      </c>
      <c r="B132" s="23" t="s">
        <v>115</v>
      </c>
      <c r="C132" s="49">
        <v>177</v>
      </c>
      <c r="D132" s="33">
        <f t="shared" si="10"/>
        <v>57.84313725490196</v>
      </c>
      <c r="E132" s="56">
        <v>129</v>
      </c>
      <c r="F132" s="41">
        <f aca="true" t="shared" si="13" ref="F132:F143">(100*E132)/(C132+E132)</f>
        <v>42.15686274509804</v>
      </c>
      <c r="G132" s="45"/>
      <c r="H132" s="45"/>
    </row>
    <row r="133" spans="1:8" ht="12.75">
      <c r="A133" s="7"/>
      <c r="B133" s="24" t="s">
        <v>116</v>
      </c>
      <c r="C133" s="52">
        <v>274</v>
      </c>
      <c r="D133" s="34">
        <f t="shared" si="10"/>
        <v>55.6910569105691</v>
      </c>
      <c r="E133" s="57">
        <v>218</v>
      </c>
      <c r="F133" s="40">
        <f t="shared" si="13"/>
        <v>44.3089430894309</v>
      </c>
      <c r="G133" s="45"/>
      <c r="H133" s="45"/>
    </row>
    <row r="134" spans="1:8" ht="12.75">
      <c r="A134" s="5"/>
      <c r="B134" s="23" t="s">
        <v>117</v>
      </c>
      <c r="C134" s="49">
        <v>114</v>
      </c>
      <c r="D134" s="33">
        <f t="shared" si="10"/>
        <v>49.56521739130435</v>
      </c>
      <c r="E134" s="56">
        <v>116</v>
      </c>
      <c r="F134" s="41">
        <f t="shared" si="13"/>
        <v>50.43478260869565</v>
      </c>
      <c r="G134" s="45"/>
      <c r="H134" s="45"/>
    </row>
    <row r="135" spans="1:8" ht="12.75">
      <c r="A135" s="7"/>
      <c r="B135" s="24" t="s">
        <v>118</v>
      </c>
      <c r="C135" s="52">
        <v>188</v>
      </c>
      <c r="D135" s="34">
        <f t="shared" si="10"/>
        <v>72.86821705426357</v>
      </c>
      <c r="E135" s="57">
        <v>70</v>
      </c>
      <c r="F135" s="40">
        <f t="shared" si="13"/>
        <v>27.131782945736433</v>
      </c>
      <c r="G135" s="45"/>
      <c r="H135" s="45"/>
    </row>
    <row r="136" spans="1:8" ht="12.75">
      <c r="A136" s="5"/>
      <c r="B136" s="23" t="s">
        <v>119</v>
      </c>
      <c r="C136" s="49">
        <v>228</v>
      </c>
      <c r="D136" s="33">
        <f t="shared" si="10"/>
        <v>58.46153846153846</v>
      </c>
      <c r="E136" s="56">
        <v>162</v>
      </c>
      <c r="F136" s="41">
        <f t="shared" si="13"/>
        <v>41.53846153846154</v>
      </c>
      <c r="G136" s="45"/>
      <c r="H136" s="45"/>
    </row>
    <row r="137" spans="1:8" ht="12.75">
      <c r="A137" s="7"/>
      <c r="B137" s="24" t="s">
        <v>120</v>
      </c>
      <c r="C137" s="52">
        <v>339</v>
      </c>
      <c r="D137" s="34">
        <f t="shared" si="10"/>
        <v>47.083333333333336</v>
      </c>
      <c r="E137" s="57">
        <v>381</v>
      </c>
      <c r="F137" s="40">
        <f t="shared" si="13"/>
        <v>52.916666666666664</v>
      </c>
      <c r="G137" s="45"/>
      <c r="H137" s="45"/>
    </row>
    <row r="138" spans="1:8" ht="12.75">
      <c r="A138" s="5"/>
      <c r="B138" s="23" t="s">
        <v>121</v>
      </c>
      <c r="C138" s="49">
        <v>124</v>
      </c>
      <c r="D138" s="33">
        <f t="shared" si="10"/>
        <v>52.10084033613445</v>
      </c>
      <c r="E138" s="56">
        <v>114</v>
      </c>
      <c r="F138" s="41">
        <f t="shared" si="13"/>
        <v>47.89915966386555</v>
      </c>
      <c r="G138" s="45"/>
      <c r="H138" s="45"/>
    </row>
    <row r="139" spans="1:8" ht="12.75">
      <c r="A139" s="7"/>
      <c r="B139" s="24" t="s">
        <v>122</v>
      </c>
      <c r="C139" s="52">
        <v>184</v>
      </c>
      <c r="D139" s="34">
        <f t="shared" si="10"/>
        <v>54.437869822485204</v>
      </c>
      <c r="E139" s="57">
        <v>154</v>
      </c>
      <c r="F139" s="40">
        <f t="shared" si="13"/>
        <v>45.562130177514796</v>
      </c>
      <c r="G139" s="45"/>
      <c r="H139" s="45"/>
    </row>
    <row r="140" spans="1:8" ht="12.75">
      <c r="A140" s="5"/>
      <c r="B140" s="25" t="s">
        <v>123</v>
      </c>
      <c r="C140" s="49">
        <f>SUM(C132:C139)</f>
        <v>1628</v>
      </c>
      <c r="D140" s="33">
        <f t="shared" si="10"/>
        <v>54.77792732166891</v>
      </c>
      <c r="E140" s="56">
        <f>SUM(E132:E139)</f>
        <v>1344</v>
      </c>
      <c r="F140" s="41">
        <f t="shared" si="13"/>
        <v>45.22207267833109</v>
      </c>
      <c r="G140" s="45"/>
      <c r="H140" s="45"/>
    </row>
    <row r="141" spans="1:8" ht="12.75">
      <c r="A141" s="7"/>
      <c r="B141" s="24"/>
      <c r="C141" s="52"/>
      <c r="D141" s="34"/>
      <c r="E141" s="57"/>
      <c r="F141" s="40"/>
      <c r="G141" s="45"/>
      <c r="H141" s="45"/>
    </row>
    <row r="142" spans="1:8" ht="12.75">
      <c r="A142" s="5">
        <v>22</v>
      </c>
      <c r="B142" s="23" t="s">
        <v>124</v>
      </c>
      <c r="C142" s="49">
        <v>329</v>
      </c>
      <c r="D142" s="33">
        <f t="shared" si="10"/>
        <v>65.6686626746507</v>
      </c>
      <c r="E142" s="56">
        <v>172</v>
      </c>
      <c r="F142" s="41">
        <f t="shared" si="13"/>
        <v>34.3313373253493</v>
      </c>
      <c r="G142" s="45"/>
      <c r="H142" s="45"/>
    </row>
    <row r="143" spans="1:8" ht="12.75">
      <c r="A143" s="7"/>
      <c r="B143" s="24" t="s">
        <v>125</v>
      </c>
      <c r="C143" s="52">
        <v>1854</v>
      </c>
      <c r="D143" s="34">
        <f t="shared" si="10"/>
        <v>65.16695957820738</v>
      </c>
      <c r="E143" s="57">
        <v>991</v>
      </c>
      <c r="F143" s="40">
        <f t="shared" si="13"/>
        <v>34.83304042179262</v>
      </c>
      <c r="G143" s="45"/>
      <c r="H143" s="45"/>
    </row>
    <row r="144" spans="1:8" ht="13.5" thickBot="1">
      <c r="A144" s="5"/>
      <c r="B144" s="25" t="s">
        <v>126</v>
      </c>
      <c r="C144" s="51">
        <f>SUM(C142:C143)</f>
        <v>2183</v>
      </c>
      <c r="D144" s="37">
        <f t="shared" si="10"/>
        <v>65.24208009563658</v>
      </c>
      <c r="E144" s="59">
        <f>SUM(E142:E143)</f>
        <v>1163</v>
      </c>
      <c r="F144" s="37">
        <f>(100*E144)/(C144+E144)</f>
        <v>34.75791990436342</v>
      </c>
      <c r="G144" s="45"/>
      <c r="H144" s="45"/>
    </row>
    <row r="145" spans="1:8" ht="13.5" thickTop="1">
      <c r="A145" s="7"/>
      <c r="B145" s="24"/>
      <c r="C145" s="52"/>
      <c r="D145" s="34"/>
      <c r="E145" s="60"/>
      <c r="F145" s="12"/>
      <c r="G145" s="45"/>
      <c r="H145" s="45"/>
    </row>
    <row r="146" spans="1:8" ht="12.75">
      <c r="A146" s="5">
        <v>23</v>
      </c>
      <c r="B146" s="23" t="s">
        <v>127</v>
      </c>
      <c r="C146" s="49">
        <v>244</v>
      </c>
      <c r="D146" s="33">
        <f t="shared" si="10"/>
        <v>62.40409207161125</v>
      </c>
      <c r="E146" s="56">
        <v>147</v>
      </c>
      <c r="F146" s="41">
        <f aca="true" t="shared" si="14" ref="F146:F155">(100*E146)/(C146+E146)</f>
        <v>37.59590792838875</v>
      </c>
      <c r="G146" s="45"/>
      <c r="H146" s="45"/>
    </row>
    <row r="147" spans="1:8" ht="12.75">
      <c r="A147" s="7"/>
      <c r="B147" s="24" t="s">
        <v>128</v>
      </c>
      <c r="C147" s="52">
        <v>240</v>
      </c>
      <c r="D147" s="34">
        <f t="shared" si="10"/>
        <v>63.829787234042556</v>
      </c>
      <c r="E147" s="57">
        <v>136</v>
      </c>
      <c r="F147" s="40">
        <f t="shared" si="14"/>
        <v>36.170212765957444</v>
      </c>
      <c r="G147" s="45"/>
      <c r="H147" s="45"/>
    </row>
    <row r="148" spans="1:8" ht="12.75">
      <c r="A148" s="5"/>
      <c r="B148" s="23" t="s">
        <v>129</v>
      </c>
      <c r="C148" s="49">
        <v>96</v>
      </c>
      <c r="D148" s="33">
        <f t="shared" si="10"/>
        <v>60.75949367088607</v>
      </c>
      <c r="E148" s="56">
        <v>62</v>
      </c>
      <c r="F148" s="41">
        <f t="shared" si="14"/>
        <v>39.24050632911393</v>
      </c>
      <c r="G148" s="45"/>
      <c r="H148" s="45"/>
    </row>
    <row r="149" spans="1:8" ht="12.75">
      <c r="A149" s="7"/>
      <c r="B149" s="24" t="s">
        <v>130</v>
      </c>
      <c r="C149" s="52">
        <v>72</v>
      </c>
      <c r="D149" s="34">
        <f t="shared" si="10"/>
        <v>56.69291338582677</v>
      </c>
      <c r="E149" s="57">
        <v>55</v>
      </c>
      <c r="F149" s="40">
        <f t="shared" si="14"/>
        <v>43.30708661417323</v>
      </c>
      <c r="G149" s="45"/>
      <c r="H149" s="45"/>
    </row>
    <row r="150" spans="1:8" ht="12.75">
      <c r="A150" s="5"/>
      <c r="B150" s="23" t="s">
        <v>131</v>
      </c>
      <c r="C150" s="49">
        <v>444</v>
      </c>
      <c r="D150" s="33">
        <f t="shared" si="10"/>
        <v>69.92125984251969</v>
      </c>
      <c r="E150" s="56">
        <v>191</v>
      </c>
      <c r="F150" s="41">
        <f t="shared" si="14"/>
        <v>30.078740157480315</v>
      </c>
      <c r="G150" s="45"/>
      <c r="H150" s="45"/>
    </row>
    <row r="151" spans="1:8" ht="12.75">
      <c r="A151" s="7"/>
      <c r="B151" s="24" t="s">
        <v>132</v>
      </c>
      <c r="C151" s="52">
        <v>96</v>
      </c>
      <c r="D151" s="34">
        <f t="shared" si="10"/>
        <v>60</v>
      </c>
      <c r="E151" s="57">
        <v>64</v>
      </c>
      <c r="F151" s="40">
        <f t="shared" si="14"/>
        <v>40</v>
      </c>
      <c r="G151" s="45"/>
      <c r="H151" s="45"/>
    </row>
    <row r="152" spans="1:8" ht="12.75">
      <c r="A152" s="5"/>
      <c r="B152" s="23" t="s">
        <v>133</v>
      </c>
      <c r="C152" s="49">
        <v>262</v>
      </c>
      <c r="D152" s="33">
        <f t="shared" si="10"/>
        <v>63.43825665859564</v>
      </c>
      <c r="E152" s="56">
        <v>151</v>
      </c>
      <c r="F152" s="41">
        <f t="shared" si="14"/>
        <v>36.56174334140436</v>
      </c>
      <c r="G152" s="45"/>
      <c r="H152" s="45"/>
    </row>
    <row r="153" spans="1:8" ht="12.75">
      <c r="A153" s="7"/>
      <c r="B153" s="24" t="s">
        <v>134</v>
      </c>
      <c r="C153" s="52">
        <v>135</v>
      </c>
      <c r="D153" s="34">
        <f t="shared" si="10"/>
        <v>67.5</v>
      </c>
      <c r="E153" s="57">
        <v>65</v>
      </c>
      <c r="F153" s="40">
        <f t="shared" si="14"/>
        <v>32.5</v>
      </c>
      <c r="G153" s="45"/>
      <c r="H153" s="45"/>
    </row>
    <row r="154" spans="1:8" ht="12.75">
      <c r="A154" s="5"/>
      <c r="B154" s="23" t="s">
        <v>135</v>
      </c>
      <c r="C154" s="49">
        <v>504</v>
      </c>
      <c r="D154" s="33">
        <f t="shared" si="10"/>
        <v>68.29268292682927</v>
      </c>
      <c r="E154" s="56">
        <v>234</v>
      </c>
      <c r="F154" s="41">
        <f t="shared" si="14"/>
        <v>31.70731707317073</v>
      </c>
      <c r="G154" s="45"/>
      <c r="H154" s="45"/>
    </row>
    <row r="155" spans="1:8" ht="12.75">
      <c r="A155" s="7"/>
      <c r="B155" s="24" t="s">
        <v>136</v>
      </c>
      <c r="C155" s="52">
        <v>689</v>
      </c>
      <c r="D155" s="34">
        <f t="shared" si="10"/>
        <v>58.143459915611814</v>
      </c>
      <c r="E155" s="57">
        <v>496</v>
      </c>
      <c r="F155" s="40">
        <f t="shared" si="14"/>
        <v>41.856540084388186</v>
      </c>
      <c r="G155" s="45"/>
      <c r="H155" s="45"/>
    </row>
    <row r="156" spans="1:8" ht="13.5" thickBot="1">
      <c r="A156" s="5"/>
      <c r="B156" s="25" t="s">
        <v>137</v>
      </c>
      <c r="C156" s="51">
        <f>SUM(C146:C155)</f>
        <v>2782</v>
      </c>
      <c r="D156" s="37">
        <f aca="true" t="shared" si="15" ref="D156:D165">(100*C156)/(C156+E156)</f>
        <v>63.47250741501255</v>
      </c>
      <c r="E156" s="59">
        <f>SUM(E146:E155)</f>
        <v>1601</v>
      </c>
      <c r="F156" s="37">
        <f>(100*E156)/(C156+E156)</f>
        <v>36.52749258498745</v>
      </c>
      <c r="G156" s="45"/>
      <c r="H156" s="45"/>
    </row>
    <row r="157" spans="1:8" ht="13.5" thickTop="1">
      <c r="A157" s="7"/>
      <c r="B157" s="24"/>
      <c r="C157" s="52"/>
      <c r="D157" s="34"/>
      <c r="E157" s="57"/>
      <c r="F157" s="30"/>
      <c r="G157" s="45"/>
      <c r="H157" s="45"/>
    </row>
    <row r="158" spans="1:8" ht="12.75">
      <c r="A158" s="5">
        <v>24</v>
      </c>
      <c r="B158" s="23" t="s">
        <v>138</v>
      </c>
      <c r="C158" s="49">
        <v>263</v>
      </c>
      <c r="D158" s="33">
        <f t="shared" si="15"/>
        <v>71.08108108108108</v>
      </c>
      <c r="E158" s="56">
        <v>107</v>
      </c>
      <c r="F158" s="41">
        <f aca="true" t="shared" si="16" ref="F158:F163">(100*E158)/(C158+E158)</f>
        <v>28.91891891891892</v>
      </c>
      <c r="G158" s="45"/>
      <c r="H158" s="45"/>
    </row>
    <row r="159" spans="1:8" ht="12.75">
      <c r="A159" s="7"/>
      <c r="B159" s="24" t="s">
        <v>139</v>
      </c>
      <c r="C159" s="52">
        <v>220</v>
      </c>
      <c r="D159" s="34">
        <f t="shared" si="15"/>
        <v>60.773480662983424</v>
      </c>
      <c r="E159" s="57">
        <v>142</v>
      </c>
      <c r="F159" s="40">
        <f t="shared" si="16"/>
        <v>39.226519337016576</v>
      </c>
      <c r="G159" s="45"/>
      <c r="H159" s="45"/>
    </row>
    <row r="160" spans="1:8" ht="12.75">
      <c r="A160" s="5"/>
      <c r="B160" s="23" t="s">
        <v>140</v>
      </c>
      <c r="C160" s="49">
        <v>186</v>
      </c>
      <c r="D160" s="33">
        <f t="shared" si="15"/>
        <v>35.49618320610687</v>
      </c>
      <c r="E160" s="56">
        <v>338</v>
      </c>
      <c r="F160" s="41">
        <f t="shared" si="16"/>
        <v>64.50381679389314</v>
      </c>
      <c r="G160" s="45"/>
      <c r="H160" s="45"/>
    </row>
    <row r="161" spans="1:8" ht="12.75">
      <c r="A161" s="7"/>
      <c r="B161" s="24" t="s">
        <v>141</v>
      </c>
      <c r="C161" s="52">
        <v>562</v>
      </c>
      <c r="D161" s="34">
        <f t="shared" si="15"/>
        <v>56.71039354187689</v>
      </c>
      <c r="E161" s="57">
        <v>429</v>
      </c>
      <c r="F161" s="40">
        <f t="shared" si="16"/>
        <v>43.28960645812311</v>
      </c>
      <c r="G161" s="45"/>
      <c r="H161" s="45"/>
    </row>
    <row r="162" spans="1:8" ht="12.75">
      <c r="A162" s="5"/>
      <c r="B162" s="27" t="s">
        <v>142</v>
      </c>
      <c r="C162" s="49">
        <v>840</v>
      </c>
      <c r="D162" s="33">
        <f t="shared" si="15"/>
        <v>33.46613545816733</v>
      </c>
      <c r="E162" s="56">
        <v>1670</v>
      </c>
      <c r="F162" s="41">
        <f t="shared" si="16"/>
        <v>66.53386454183267</v>
      </c>
      <c r="G162" s="45"/>
      <c r="H162" s="45"/>
    </row>
    <row r="163" spans="1:8" ht="13.5" thickBot="1">
      <c r="A163" s="13"/>
      <c r="B163" s="28" t="s">
        <v>143</v>
      </c>
      <c r="C163" s="54">
        <f>SUM(C158:C162)</f>
        <v>2071</v>
      </c>
      <c r="D163" s="36">
        <f t="shared" si="15"/>
        <v>43.53584191717469</v>
      </c>
      <c r="E163" s="55">
        <f>SUM(E158:E162)</f>
        <v>2686</v>
      </c>
      <c r="F163" s="36">
        <f t="shared" si="16"/>
        <v>56.46415808282531</v>
      </c>
      <c r="G163" s="45"/>
      <c r="H163" s="45"/>
    </row>
    <row r="164" spans="1:8" ht="13.5" thickTop="1">
      <c r="A164" s="4"/>
      <c r="B164" s="24"/>
      <c r="C164" s="48"/>
      <c r="D164" s="34"/>
      <c r="E164" s="57"/>
      <c r="F164" s="30"/>
      <c r="G164" s="45"/>
      <c r="H164" s="45"/>
    </row>
    <row r="165" spans="1:8" ht="13.5" thickBot="1">
      <c r="A165" s="32"/>
      <c r="B165" s="61" t="s">
        <v>144</v>
      </c>
      <c r="C165" s="53">
        <f>SUM(C14+C17+C26+C36+C49+C54+C68+C77+C95+C101+C117+C127+C130+C140+C144+C156+C163)</f>
        <v>49025</v>
      </c>
      <c r="D165" s="36">
        <f t="shared" si="15"/>
        <v>58.00539530040938</v>
      </c>
      <c r="E165" s="55">
        <f>SUM(E14+E17+E26+E36+E49+E54+E68+E77+E95+E101+E117+E127+E130+E140+E144+E156+E163)</f>
        <v>35493</v>
      </c>
      <c r="F165" s="36">
        <f>(100*E165)/(C165+E165)</f>
        <v>41.99460469959062</v>
      </c>
      <c r="G165" s="45"/>
      <c r="H165" s="45"/>
    </row>
    <row r="166" spans="2:3" ht="13.5" thickTop="1">
      <c r="B166" s="62" t="s">
        <v>151</v>
      </c>
      <c r="C166" s="63">
        <v>179492</v>
      </c>
    </row>
    <row r="167" spans="2:3" ht="12.75">
      <c r="B167" s="62" t="s">
        <v>150</v>
      </c>
      <c r="C167" s="62">
        <f>(C165+E165)*100/C166</f>
        <v>47.087335368707244</v>
      </c>
    </row>
    <row r="170" spans="2:7" s="74" customFormat="1" ht="12.75">
      <c r="B170" s="75" t="s">
        <v>152</v>
      </c>
      <c r="C170" s="76" t="s">
        <v>145</v>
      </c>
      <c r="D170" s="77">
        <f>SUM(C165)</f>
        <v>49025</v>
      </c>
      <c r="E170" s="78"/>
      <c r="F170" s="78"/>
      <c r="G170" s="78"/>
    </row>
    <row r="171" s="74" customFormat="1" ht="12.75"/>
    <row r="172" spans="3:4" s="74" customFormat="1" ht="12.75">
      <c r="C172" s="74" t="s">
        <v>146</v>
      </c>
      <c r="D172" s="74">
        <f>SUM(E165)</f>
        <v>35493</v>
      </c>
    </row>
  </sheetData>
  <mergeCells count="6">
    <mergeCell ref="G2:G3"/>
    <mergeCell ref="C1:F1"/>
    <mergeCell ref="C2:D2"/>
    <mergeCell ref="E2:F2"/>
    <mergeCell ref="C3:D3"/>
    <mergeCell ref="E3:F3"/>
  </mergeCells>
  <printOptions horizontalCentered="1" verticalCentered="1"/>
  <pageMargins left="0.7874015748031497" right="0.7874015748031497" top="1.1811023622047245" bottom="0.7874015748031497" header="0.7874015748031497" footer="0.3937007874015748"/>
  <pageSetup horizontalDpi="600" verticalDpi="600" orientation="landscape" paperSize="8" scale="82" r:id="rId1"/>
  <headerFooter alignWithMargins="0">
    <oddHeader>&amp;C&amp;"Arial,Grassetto Corsivo"&amp;12ELEZIONE DEL PRESIDENTE DELLA PROVINCIA DI ASTI. BALLOTTAGGIO&amp;"Arial,Normale"&amp;10
</oddHeader>
  </headerFooter>
  <rowBreaks count="2" manualBreakCount="2">
    <brk id="54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Asti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cfeda</dc:creator>
  <cp:keywords/>
  <dc:description/>
  <cp:lastModifiedBy>user</cp:lastModifiedBy>
  <cp:lastPrinted>2008-05-12T12:49:02Z</cp:lastPrinted>
  <dcterms:created xsi:type="dcterms:W3CDTF">2008-04-22T08:30:45Z</dcterms:created>
  <dcterms:modified xsi:type="dcterms:W3CDTF">2008-05-12T12:49:04Z</dcterms:modified>
  <cp:category/>
  <cp:version/>
  <cp:contentType/>
  <cp:contentStatus/>
</cp:coreProperties>
</file>