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5" windowHeight="8700" activeTab="3"/>
  </bookViews>
  <sheets>
    <sheet name="AL" sheetId="1" r:id="rId1"/>
    <sheet name="AT" sheetId="2" r:id="rId2"/>
    <sheet name="BI" sheetId="3" r:id="rId3"/>
    <sheet name="CN" sheetId="4" r:id="rId4"/>
    <sheet name="NO" sheetId="5" r:id="rId5"/>
    <sheet name="TO" sheetId="6" r:id="rId6"/>
    <sheet name="VCO" sheetId="7" r:id="rId7"/>
    <sheet name="VC" sheetId="8" r:id="rId8"/>
  </sheets>
  <definedNames/>
  <calcPr fullCalcOnLoad="1"/>
</workbook>
</file>

<file path=xl/sharedStrings.xml><?xml version="1.0" encoding="utf-8"?>
<sst xmlns="http://schemas.openxmlformats.org/spreadsheetml/2006/main" count="810" uniqueCount="362">
  <si>
    <t>Comune</t>
  </si>
  <si>
    <t>SKB</t>
  </si>
  <si>
    <t xml:space="preserve">Sindaco </t>
  </si>
  <si>
    <t>ALICE BEL COLLE</t>
  </si>
  <si>
    <t>GALEAZZO</t>
  </si>
  <si>
    <t>AURELIANO</t>
  </si>
  <si>
    <t>LISTA CIVICA</t>
  </si>
  <si>
    <t xml:space="preserve"> </t>
  </si>
  <si>
    <t>RICAGNO</t>
  </si>
  <si>
    <t>PAOLO</t>
  </si>
  <si>
    <t>FIORE</t>
  </si>
  <si>
    <t>MASSIMO GIOVANNI</t>
  </si>
  <si>
    <t>FIAMMA TRICOLORE</t>
  </si>
  <si>
    <t>CAREZZANO</t>
  </si>
  <si>
    <t>FERRARIS</t>
  </si>
  <si>
    <t>FRANCESCO MARIA</t>
  </si>
  <si>
    <t>BELLINGERI</t>
  </si>
  <si>
    <t>GIANFRANCO</t>
  </si>
  <si>
    <t>RAGNI</t>
  </si>
  <si>
    <t>BRUNO SANTO ROBERTO</t>
  </si>
  <si>
    <t>SCAFIDI</t>
  </si>
  <si>
    <t>ROBERTO</t>
  </si>
  <si>
    <t>TAMBUSSI</t>
  </si>
  <si>
    <t>MARCO GIOVANNI</t>
  </si>
  <si>
    <t>CARROSIO</t>
  </si>
  <si>
    <t>MUSSO</t>
  </si>
  <si>
    <t>RENZO DAVIDE</t>
  </si>
  <si>
    <t>LOMBARDINI</t>
  </si>
  <si>
    <t>MARIO ANTONIO ARTURO</t>
  </si>
  <si>
    <t>MONTALDO</t>
  </si>
  <si>
    <t>PASQUALE</t>
  </si>
  <si>
    <t>MORANO SUL PO</t>
  </si>
  <si>
    <t>FRISON</t>
  </si>
  <si>
    <t>LORELLA</t>
  </si>
  <si>
    <t>PICCALUGA</t>
  </si>
  <si>
    <t>ENZO</t>
  </si>
  <si>
    <t>POMARO MONFERRATO</t>
  </si>
  <si>
    <t>BALDI</t>
  </si>
  <si>
    <t>GIOVANNI</t>
  </si>
  <si>
    <t>ZINGALES</t>
  </si>
  <si>
    <t>MAURIZIO</t>
  </si>
  <si>
    <t>CAPRA</t>
  </si>
  <si>
    <t>PIER LUIGI</t>
  </si>
  <si>
    <t>ROSIGNANO MONFERRATO</t>
  </si>
  <si>
    <t>PAGLIANO</t>
  </si>
  <si>
    <t>FRANCO</t>
  </si>
  <si>
    <t>SERRAVALLE SCRIVIA</t>
  </si>
  <si>
    <t>DAZZI</t>
  </si>
  <si>
    <t>EMANUELE</t>
  </si>
  <si>
    <t>GENNARO</t>
  </si>
  <si>
    <t>GIORGIO</t>
  </si>
  <si>
    <t>CAPRIGLIO</t>
  </si>
  <si>
    <t>CELLURA</t>
  </si>
  <si>
    <t>ANGELO</t>
  </si>
  <si>
    <t>PIEMONTE NAZ.EUROPA</t>
  </si>
  <si>
    <t>OGGERO</t>
  </si>
  <si>
    <t>BRUNO GIOVANNI EMILIO</t>
  </si>
  <si>
    <t>PULICE</t>
  </si>
  <si>
    <t>ANDREA</t>
  </si>
  <si>
    <t>FASCISMO E LIBERTA'</t>
  </si>
  <si>
    <t>BARBERIS</t>
  </si>
  <si>
    <t>GIOVANNI CARLO</t>
  </si>
  <si>
    <t>CASTAGNOLE MONFERRATO</t>
  </si>
  <si>
    <t>COSTELLI</t>
  </si>
  <si>
    <t>ORSOLINA</t>
  </si>
  <si>
    <t>MARENGO</t>
  </si>
  <si>
    <t>FRANCESCO</t>
  </si>
  <si>
    <t>CERRETO D'ASTI</t>
  </si>
  <si>
    <t>CINCOTTI</t>
  </si>
  <si>
    <t>FIORENZO</t>
  </si>
  <si>
    <t>AMBROSACCHIO</t>
  </si>
  <si>
    <t>LUCA</t>
  </si>
  <si>
    <t>CANTONE</t>
  </si>
  <si>
    <t>VILMA</t>
  </si>
  <si>
    <t>MONTEGROSSO D'ASTI</t>
  </si>
  <si>
    <t>MONDO</t>
  </si>
  <si>
    <t>MAURO</t>
  </si>
  <si>
    <t>TONCO</t>
  </si>
  <si>
    <t>BAROLO</t>
  </si>
  <si>
    <t>GIUSEPPE FELICE</t>
  </si>
  <si>
    <t>CASORZO</t>
  </si>
  <si>
    <t>GIANCARLO</t>
  </si>
  <si>
    <t>FULVIO FRANCESCO CAMILLO</t>
  </si>
  <si>
    <t>LEGA NORD</t>
  </si>
  <si>
    <t>VESIME</t>
  </si>
  <si>
    <t>PREGLIASCO</t>
  </si>
  <si>
    <t>MASSIMO</t>
  </si>
  <si>
    <t>MURIALDI</t>
  </si>
  <si>
    <t>GIANFRANCO VITTORIO</t>
  </si>
  <si>
    <t>VILLANOVA D'ASTI</t>
  </si>
  <si>
    <t>PERETTI</t>
  </si>
  <si>
    <t>GARIGLIO</t>
  </si>
  <si>
    <t>CARLO</t>
  </si>
  <si>
    <t>NEGRO</t>
  </si>
  <si>
    <t>ANTONIO</t>
  </si>
  <si>
    <t>FOGLIATO</t>
  </si>
  <si>
    <t>SEBASTIANO</t>
  </si>
  <si>
    <t>Seggi</t>
  </si>
  <si>
    <t>VALLANZENGO</t>
  </si>
  <si>
    <t>TONELLOTTO</t>
  </si>
  <si>
    <t>PIERGIORGIO</t>
  </si>
  <si>
    <t>LOTTINI</t>
  </si>
  <si>
    <t>STEFANO</t>
  </si>
  <si>
    <t>ALLEANZA NAZIONALE</t>
  </si>
  <si>
    <t>BAGNOLO PIEMONTE</t>
  </si>
  <si>
    <t>MANAVELLA</t>
  </si>
  <si>
    <t>FLAVIO</t>
  </si>
  <si>
    <t>L'ULIVO</t>
  </si>
  <si>
    <t>RIBOTTA</t>
  </si>
  <si>
    <t>ELIO</t>
  </si>
  <si>
    <t>DEPETRIS</t>
  </si>
  <si>
    <t>VITTORIO</t>
  </si>
  <si>
    <t>BRUNO</t>
  </si>
  <si>
    <t>MARCO MARIA</t>
  </si>
  <si>
    <t>CEN-DES(LS.CIVICHE)</t>
  </si>
  <si>
    <t>BARGE</t>
  </si>
  <si>
    <t>MARGARIA</t>
  </si>
  <si>
    <t>UGO</t>
  </si>
  <si>
    <t>ROSSETTO</t>
  </si>
  <si>
    <t>AGOSTINO</t>
  </si>
  <si>
    <t>VANZIN</t>
  </si>
  <si>
    <t>ENRICO</t>
  </si>
  <si>
    <t>PICCO</t>
  </si>
  <si>
    <t>MARIO</t>
  </si>
  <si>
    <t>CEN-DES(CONTR.UFF.)</t>
  </si>
  <si>
    <t>DEMARCHI</t>
  </si>
  <si>
    <t>ALBERTO</t>
  </si>
  <si>
    <t>BENE VAGIENNA</t>
  </si>
  <si>
    <t>BOTTO</t>
  </si>
  <si>
    <t>GAZZERA</t>
  </si>
  <si>
    <t>SEBASTIANO SERGIO</t>
  </si>
  <si>
    <t>UNIONE CIVICA</t>
  </si>
  <si>
    <t>BORGO SAN DALMAZZO</t>
  </si>
  <si>
    <t>BRAMARDI</t>
  </si>
  <si>
    <t>CLAUDIO</t>
  </si>
  <si>
    <t>CASA DELLE LIBERTA'</t>
  </si>
  <si>
    <t>VARRONE</t>
  </si>
  <si>
    <t>PIERPAOLO</t>
  </si>
  <si>
    <t>PAROLA</t>
  </si>
  <si>
    <t>CEN-SIN(LS.CIVICHE)</t>
  </si>
  <si>
    <t>CASTELMAGNO</t>
  </si>
  <si>
    <t>RIGNON</t>
  </si>
  <si>
    <t>AMEDEO</t>
  </si>
  <si>
    <t>GIORGETTO</t>
  </si>
  <si>
    <t>CISSONE</t>
  </si>
  <si>
    <t>BAUDANA</t>
  </si>
  <si>
    <t>EUGENIO</t>
  </si>
  <si>
    <t>FRANCHI</t>
  </si>
  <si>
    <t>GIUSEPPE</t>
  </si>
  <si>
    <t>MO</t>
  </si>
  <si>
    <t>GLAUCO</t>
  </si>
  <si>
    <t>FRABOSA SOPRANA</t>
  </si>
  <si>
    <t>SOMA'</t>
  </si>
  <si>
    <t>GABRIELE</t>
  </si>
  <si>
    <t>CARAMELLO</t>
  </si>
  <si>
    <t>GUIDO</t>
  </si>
  <si>
    <t>MONASTERO DI VASCO</t>
  </si>
  <si>
    <t>IMPROTA</t>
  </si>
  <si>
    <t>TURCO</t>
  </si>
  <si>
    <t>MICHELE, GIOVANNI BATTISTA</t>
  </si>
  <si>
    <t>GIUSEPPINA</t>
  </si>
  <si>
    <t>MURELLO</t>
  </si>
  <si>
    <t>GODANO</t>
  </si>
  <si>
    <t>RACCONIGI</t>
  </si>
  <si>
    <t>TUNINETTI</t>
  </si>
  <si>
    <t>TORTONE</t>
  </si>
  <si>
    <t>PIERCARLO</t>
  </si>
  <si>
    <t>ROSSO</t>
  </si>
  <si>
    <t>GIACOMO</t>
  </si>
  <si>
    <t>TOSELLO</t>
  </si>
  <si>
    <t>ADRIANO</t>
  </si>
  <si>
    <t>SAMBUCO</t>
  </si>
  <si>
    <t>FOSSATI</t>
  </si>
  <si>
    <t>GIOVANNI BATTISTA</t>
  </si>
  <si>
    <t>CASALVOLONE</t>
  </si>
  <si>
    <t>BIANCHIN</t>
  </si>
  <si>
    <t>DAMIANO</t>
  </si>
  <si>
    <t>PIANTANIDA</t>
  </si>
  <si>
    <t>EZIO</t>
  </si>
  <si>
    <t>DIVIGNANO</t>
  </si>
  <si>
    <t>RASO</t>
  </si>
  <si>
    <t>PLEVANI</t>
  </si>
  <si>
    <t>ROBERTA</t>
  </si>
  <si>
    <t>FAGNONI</t>
  </si>
  <si>
    <t>GIOVANNI MICHELE</t>
  </si>
  <si>
    <t>NEBBIUNO</t>
  </si>
  <si>
    <t>DE BENEDETTI</t>
  </si>
  <si>
    <t>ALESSANDRA</t>
  </si>
  <si>
    <t>GUAZZI</t>
  </si>
  <si>
    <t>ALFREDO</t>
  </si>
  <si>
    <t>VARALLO POMBIA</t>
  </si>
  <si>
    <t>ALLERA</t>
  </si>
  <si>
    <t>WALTER</t>
  </si>
  <si>
    <t>PARACHINI</t>
  </si>
  <si>
    <t>LUIGI MARIO</t>
  </si>
  <si>
    <t>CENTRO</t>
  </si>
  <si>
    <t>BARBERI</t>
  </si>
  <si>
    <t>SPINARDI</t>
  </si>
  <si>
    <t>ANGROGNA</t>
  </si>
  <si>
    <t>SIESTO</t>
  </si>
  <si>
    <t>RAFFAELE</t>
  </si>
  <si>
    <t>MOV.FED.IT.</t>
  </si>
  <si>
    <t>SANNA</t>
  </si>
  <si>
    <t>BORGARELLO</t>
  </si>
  <si>
    <t>ZUNINO</t>
  </si>
  <si>
    <t>AVIGLIANA</t>
  </si>
  <si>
    <t>ZAN</t>
  </si>
  <si>
    <t>MATTIOLI</t>
  </si>
  <si>
    <t>CARLA</t>
  </si>
  <si>
    <t>BAIRO</t>
  </si>
  <si>
    <t>MAGGIO</t>
  </si>
  <si>
    <t>VINCENZO</t>
  </si>
  <si>
    <t>SICILIANO</t>
  </si>
  <si>
    <t>CALOGERO</t>
  </si>
  <si>
    <t>LUPI</t>
  </si>
  <si>
    <t>ALESSANDRO</t>
  </si>
  <si>
    <t>VERDI-VERDI</t>
  </si>
  <si>
    <t>TOMA</t>
  </si>
  <si>
    <t>FABIO</t>
  </si>
  <si>
    <t>MARCANTONI</t>
  </si>
  <si>
    <t>MORENO EMILIO</t>
  </si>
  <si>
    <t>GARGANO</t>
  </si>
  <si>
    <t>DANIELA</t>
  </si>
  <si>
    <t>CANTOIRA</t>
  </si>
  <si>
    <t>PEROTTO</t>
  </si>
  <si>
    <t>LORENZO</t>
  </si>
  <si>
    <t>PIANTA'</t>
  </si>
  <si>
    <t>PIER ENZO</t>
  </si>
  <si>
    <t>OLIVETTI</t>
  </si>
  <si>
    <t>CELESTINA</t>
  </si>
  <si>
    <t>ROBELLA</t>
  </si>
  <si>
    <t>CASELLE TORINESE</t>
  </si>
  <si>
    <t>AGHEMO</t>
  </si>
  <si>
    <t>REMMERT</t>
  </si>
  <si>
    <t>MACIS</t>
  </si>
  <si>
    <t>RIF.COM.</t>
  </si>
  <si>
    <t>MARSAGLIA CAGNOLA</t>
  </si>
  <si>
    <t>CASTELLAMONTE</t>
  </si>
  <si>
    <t>ANTONIETTI</t>
  </si>
  <si>
    <t>FULVIO</t>
  </si>
  <si>
    <t>SASSOE' POGNETTO</t>
  </si>
  <si>
    <t>DANILO</t>
  </si>
  <si>
    <t>BOZZELLO VEROLE</t>
  </si>
  <si>
    <t>CAMPAGNOLA</t>
  </si>
  <si>
    <t>CLAUDIO GIOVANNI</t>
  </si>
  <si>
    <t>SINISTRA</t>
  </si>
  <si>
    <t>FELETTO</t>
  </si>
  <si>
    <t>SACCOMAN</t>
  </si>
  <si>
    <t>AUDO GIANNOTTI</t>
  </si>
  <si>
    <t>GIOVANNI GRAZIANO</t>
  </si>
  <si>
    <t>PERALDO</t>
  </si>
  <si>
    <t>EMILIO</t>
  </si>
  <si>
    <t>FENESTRELLE</t>
  </si>
  <si>
    <t>GIRAUDO</t>
  </si>
  <si>
    <t>LIVIO</t>
  </si>
  <si>
    <t>MANFREDINI</t>
  </si>
  <si>
    <t>VILLER</t>
  </si>
  <si>
    <t>DI SILVESTRO</t>
  </si>
  <si>
    <t>MARCO</t>
  </si>
  <si>
    <t>LA LOGGIA</t>
  </si>
  <si>
    <t>GIAMBERTONE</t>
  </si>
  <si>
    <t>DOMENICO</t>
  </si>
  <si>
    <t>MALANO</t>
  </si>
  <si>
    <t>VILLELLA</t>
  </si>
  <si>
    <t>GERACE</t>
  </si>
  <si>
    <t>SALVATORE</t>
  </si>
  <si>
    <t>MONTALENGHE</t>
  </si>
  <si>
    <t>PERROTTI</t>
  </si>
  <si>
    <t>FRANCESCO ANTONIO</t>
  </si>
  <si>
    <t>GAMERRO</t>
  </si>
  <si>
    <t>MARINELLA</t>
  </si>
  <si>
    <t>BONINO</t>
  </si>
  <si>
    <t>UMBERTO</t>
  </si>
  <si>
    <t>CUVERTINO</t>
  </si>
  <si>
    <t>CANONE</t>
  </si>
  <si>
    <t>BUGO</t>
  </si>
  <si>
    <t>LEVA</t>
  </si>
  <si>
    <t>MONTANARO</t>
  </si>
  <si>
    <t>MASSA</t>
  </si>
  <si>
    <t>RICCARDINO</t>
  </si>
  <si>
    <t>GEMMO</t>
  </si>
  <si>
    <t>RUGGERO SECONDO</t>
  </si>
  <si>
    <t>TOSI</t>
  </si>
  <si>
    <t>ORIO CANAVESE</t>
  </si>
  <si>
    <t>PONZETTI</t>
  </si>
  <si>
    <t>CORNA</t>
  </si>
  <si>
    <t>VIVIANA</t>
  </si>
  <si>
    <t>ROCCO</t>
  </si>
  <si>
    <t>ROSTA</t>
  </si>
  <si>
    <t>DE NIGRIS</t>
  </si>
  <si>
    <t>OSELIN</t>
  </si>
  <si>
    <t>ALBANO</t>
  </si>
  <si>
    <t>SAN MAURIZIO CANAVESE</t>
  </si>
  <si>
    <t>CANOVA</t>
  </si>
  <si>
    <t>MERCANDINO</t>
  </si>
  <si>
    <t>LIBERTA' FEDERALISMO</t>
  </si>
  <si>
    <t>BARABINO</t>
  </si>
  <si>
    <t>PIETRO</t>
  </si>
  <si>
    <t>SANTENA</t>
  </si>
  <si>
    <t>GHIO</t>
  </si>
  <si>
    <t>TOSCO</t>
  </si>
  <si>
    <t>MARTINO</t>
  </si>
  <si>
    <t>VALPERGA</t>
  </si>
  <si>
    <t>THA</t>
  </si>
  <si>
    <t>ROBERTO PIER SANDRO</t>
  </si>
  <si>
    <t>CORINO</t>
  </si>
  <si>
    <t>MARIO EMILIO</t>
  </si>
  <si>
    <t>DRUOGNO</t>
  </si>
  <si>
    <t>FRANCINI</t>
  </si>
  <si>
    <t>GIOVANNI AUGUSTO</t>
  </si>
  <si>
    <t>BARBIERI</t>
  </si>
  <si>
    <t>LIVIA</t>
  </si>
  <si>
    <t>FORMAZZA</t>
  </si>
  <si>
    <t>AVIGNANO</t>
  </si>
  <si>
    <t>BERNARDI</t>
  </si>
  <si>
    <t>ELENA</t>
  </si>
  <si>
    <t>GURRO</t>
  </si>
  <si>
    <t>ROBOLINI</t>
  </si>
  <si>
    <t>PAGANA</t>
  </si>
  <si>
    <t>SIGISMONDI</t>
  </si>
  <si>
    <t>AXERIO</t>
  </si>
  <si>
    <t>PIETRO GIULIO</t>
  </si>
  <si>
    <t>ENZIO</t>
  </si>
  <si>
    <t>CIVIASCO</t>
  </si>
  <si>
    <t>CALZONI</t>
  </si>
  <si>
    <t>DAVIDE</t>
  </si>
  <si>
    <t>JAN IN ZANETTA</t>
  </si>
  <si>
    <t>SONIA</t>
  </si>
  <si>
    <t>SALUGGIA</t>
  </si>
  <si>
    <t>BARBERO</t>
  </si>
  <si>
    <t>INCISA DI CAMERANA SALVI</t>
  </si>
  <si>
    <t>BONIFAZIO</t>
  </si>
  <si>
    <t>BRUSCAGIN</t>
  </si>
  <si>
    <t>SAUER</t>
  </si>
  <si>
    <t>BASSO</t>
  </si>
  <si>
    <t>BUONANNO</t>
  </si>
  <si>
    <t>TRINO</t>
  </si>
  <si>
    <t>TRICERRI</t>
  </si>
  <si>
    <t>RAVASENGA</t>
  </si>
  <si>
    <t>SERRA</t>
  </si>
  <si>
    <t>VARALLO</t>
  </si>
  <si>
    <t>DE REGIS</t>
  </si>
  <si>
    <t>ANTONELLA</t>
  </si>
  <si>
    <t>GUALDI</t>
  </si>
  <si>
    <t>LUCIANO</t>
  </si>
  <si>
    <t>ASTORI</t>
  </si>
  <si>
    <t>GIANLUCA</t>
  </si>
  <si>
    <t>Elettori</t>
  </si>
  <si>
    <t>Votanti</t>
  </si>
  <si>
    <t>% Votanti</t>
  </si>
  <si>
    <t>Voti non validi</t>
  </si>
  <si>
    <t>ELETTO</t>
  </si>
  <si>
    <t>Cognome</t>
  </si>
  <si>
    <t>Nome</t>
  </si>
  <si>
    <t>Liste</t>
  </si>
  <si>
    <t>Voti</t>
  </si>
  <si>
    <t>% voti</t>
  </si>
  <si>
    <t>Provincia di ASTI</t>
  </si>
  <si>
    <t>Provincia di BIELLA</t>
  </si>
  <si>
    <r>
      <t xml:space="preserve">SERGIO </t>
    </r>
    <r>
      <rPr>
        <sz val="8"/>
        <rFont val="Arial"/>
        <family val="2"/>
      </rPr>
      <t>SECONDO STEFANO SALVATORE</t>
    </r>
  </si>
  <si>
    <t xml:space="preserve">ALAGNA VALSESIA </t>
  </si>
  <si>
    <t>SERRAVALLE SESIA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</si>
</sst>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#,##0.0"/>
    <numFmt numFmtId="166" formatCode="0.0%"/>
  </numFmts>
  <fonts count="6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Border="1" applyAlignment="1">
      <alignment/>
    </xf>
    <xf numFmtId="166" fontId="0" fillId="0" borderId="0" xfId="0" applyNumberFormat="1" applyBorder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0" fontId="3" fillId="0" borderId="0" xfId="0" applyFont="1" applyAlignment="1">
      <alignment vertical="top" wrapText="1" shrinkToFit="1"/>
    </xf>
    <xf numFmtId="166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1" xfId="0" applyFont="1" applyBorder="1" applyAlignment="1">
      <alignment/>
    </xf>
    <xf numFmtId="166" fontId="2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2" fillId="0" borderId="3" xfId="0" applyFont="1" applyBorder="1" applyAlignment="1">
      <alignment/>
    </xf>
    <xf numFmtId="166" fontId="2" fillId="0" borderId="3" xfId="0" applyNumberFormat="1" applyFont="1" applyBorder="1" applyAlignment="1">
      <alignment/>
    </xf>
    <xf numFmtId="0" fontId="2" fillId="0" borderId="4" xfId="0" applyFont="1" applyBorder="1" applyAlignment="1">
      <alignment/>
    </xf>
    <xf numFmtId="166" fontId="2" fillId="0" borderId="4" xfId="0" applyNumberFormat="1" applyFont="1" applyBorder="1" applyAlignment="1">
      <alignment/>
    </xf>
    <xf numFmtId="0" fontId="4" fillId="0" borderId="4" xfId="0" applyFont="1" applyBorder="1" applyAlignment="1">
      <alignment/>
    </xf>
    <xf numFmtId="0" fontId="3" fillId="0" borderId="2" xfId="0" applyFont="1" applyBorder="1" applyAlignment="1">
      <alignment/>
    </xf>
    <xf numFmtId="166" fontId="3" fillId="0" borderId="2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166" fontId="3" fillId="0" borderId="1" xfId="0" applyNumberFormat="1" applyFont="1" applyBorder="1" applyAlignment="1">
      <alignment/>
    </xf>
    <xf numFmtId="0" fontId="3" fillId="0" borderId="4" xfId="0" applyFont="1" applyBorder="1" applyAlignment="1">
      <alignment/>
    </xf>
    <xf numFmtId="166" fontId="3" fillId="0" borderId="4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3" fontId="3" fillId="0" borderId="2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3" fontId="3" fillId="0" borderId="4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4" xfId="0" applyNumberFormat="1" applyFont="1" applyBorder="1" applyAlignment="1">
      <alignment/>
    </xf>
    <xf numFmtId="0" fontId="2" fillId="0" borderId="5" xfId="0" applyFont="1" applyBorder="1" applyAlignment="1">
      <alignment/>
    </xf>
    <xf numFmtId="3" fontId="2" fillId="0" borderId="5" xfId="0" applyNumberFormat="1" applyFont="1" applyBorder="1" applyAlignment="1">
      <alignment/>
    </xf>
    <xf numFmtId="166" fontId="2" fillId="0" borderId="5" xfId="0" applyNumberFormat="1" applyFont="1" applyBorder="1" applyAlignment="1">
      <alignment/>
    </xf>
    <xf numFmtId="0" fontId="4" fillId="0" borderId="5" xfId="0" applyFont="1" applyBorder="1" applyAlignment="1">
      <alignment/>
    </xf>
    <xf numFmtId="166" fontId="2" fillId="0" borderId="6" xfId="0" applyNumberFormat="1" applyFont="1" applyBorder="1" applyAlignment="1">
      <alignment/>
    </xf>
    <xf numFmtId="0" fontId="3" fillId="0" borderId="7" xfId="0" applyFont="1" applyBorder="1" applyAlignment="1">
      <alignment vertical="top" wrapText="1" shrinkToFit="1"/>
    </xf>
    <xf numFmtId="3" fontId="3" fillId="0" borderId="7" xfId="0" applyNumberFormat="1" applyFont="1" applyBorder="1" applyAlignment="1">
      <alignment vertical="top" wrapText="1" shrinkToFit="1"/>
    </xf>
    <xf numFmtId="49" fontId="3" fillId="0" borderId="7" xfId="0" applyNumberFormat="1" applyFont="1" applyBorder="1" applyAlignment="1" applyProtection="1">
      <alignment vertical="top" wrapText="1"/>
      <protection/>
    </xf>
    <xf numFmtId="164" fontId="3" fillId="0" borderId="7" xfId="0" applyNumberFormat="1" applyFont="1" applyBorder="1" applyAlignment="1">
      <alignment vertical="top" wrapText="1" shrinkToFit="1"/>
    </xf>
    <xf numFmtId="166" fontId="3" fillId="0" borderId="6" xfId="0" applyNumberFormat="1" applyFont="1" applyBorder="1" applyAlignment="1">
      <alignment/>
    </xf>
    <xf numFmtId="0" fontId="4" fillId="0" borderId="6" xfId="0" applyFont="1" applyBorder="1" applyAlignment="1">
      <alignment/>
    </xf>
    <xf numFmtId="0" fontId="3" fillId="0" borderId="0" xfId="0" applyFont="1" applyAlignment="1">
      <alignment vertical="top" wrapText="1"/>
    </xf>
    <xf numFmtId="166" fontId="3" fillId="0" borderId="7" xfId="0" applyNumberFormat="1" applyFont="1" applyBorder="1" applyAlignment="1">
      <alignment vertical="top" wrapText="1" shrinkToFit="1"/>
    </xf>
    <xf numFmtId="166" fontId="3" fillId="0" borderId="7" xfId="0" applyNumberFormat="1" applyFont="1" applyBorder="1" applyAlignment="1" applyProtection="1">
      <alignment vertical="top" wrapText="1"/>
      <protection/>
    </xf>
    <xf numFmtId="166" fontId="2" fillId="0" borderId="2" xfId="0" applyNumberFormat="1" applyFont="1" applyBorder="1" applyAlignment="1">
      <alignment/>
    </xf>
    <xf numFmtId="0" fontId="5" fillId="0" borderId="1" xfId="0" applyFont="1" applyBorder="1" applyAlignment="1">
      <alignment/>
    </xf>
    <xf numFmtId="0" fontId="5" fillId="0" borderId="4" xfId="0" applyFont="1" applyBorder="1" applyAlignment="1">
      <alignment/>
    </xf>
    <xf numFmtId="0" fontId="3" fillId="0" borderId="7" xfId="0" applyFont="1" applyBorder="1" applyAlignment="1">
      <alignment vertical="top" wrapText="1"/>
    </xf>
    <xf numFmtId="0" fontId="5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2" fillId="0" borderId="8" xfId="0" applyFont="1" applyBorder="1" applyAlignment="1">
      <alignment/>
    </xf>
    <xf numFmtId="166" fontId="2" fillId="0" borderId="8" xfId="0" applyNumberFormat="1" applyFont="1" applyBorder="1" applyAlignment="1">
      <alignment/>
    </xf>
    <xf numFmtId="0" fontId="3" fillId="0" borderId="7" xfId="0" applyFont="1" applyBorder="1" applyAlignment="1">
      <alignment/>
    </xf>
    <xf numFmtId="166" fontId="3" fillId="0" borderId="7" xfId="0" applyNumberFormat="1" applyFont="1" applyBorder="1" applyAlignment="1">
      <alignment/>
    </xf>
    <xf numFmtId="0" fontId="1" fillId="0" borderId="7" xfId="0" applyFont="1" applyBorder="1" applyAlignment="1">
      <alignment horizontal="left"/>
    </xf>
    <xf numFmtId="0" fontId="4" fillId="0" borderId="7" xfId="0" applyFont="1" applyBorder="1" applyAlignment="1">
      <alignment vertical="top" wrapText="1" shrinkToFit="1"/>
    </xf>
    <xf numFmtId="3" fontId="2" fillId="0" borderId="8" xfId="0" applyNumberFormat="1" applyFont="1" applyBorder="1" applyAlignment="1">
      <alignment/>
    </xf>
    <xf numFmtId="0" fontId="5" fillId="0" borderId="8" xfId="0" applyFont="1" applyBorder="1" applyAlignment="1">
      <alignment/>
    </xf>
    <xf numFmtId="0" fontId="0" fillId="0" borderId="0" xfId="0" applyBorder="1" applyAlignment="1">
      <alignment vertical="top" wrapText="1"/>
    </xf>
    <xf numFmtId="3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166" fontId="0" fillId="0" borderId="1" xfId="0" applyNumberFormat="1" applyBorder="1" applyAlignment="1">
      <alignment/>
    </xf>
    <xf numFmtId="0" fontId="1" fillId="0" borderId="2" xfId="0" applyFont="1" applyBorder="1" applyAlignment="1">
      <alignment/>
    </xf>
    <xf numFmtId="3" fontId="1" fillId="0" borderId="2" xfId="0" applyNumberFormat="1" applyFont="1" applyBorder="1" applyAlignment="1">
      <alignment/>
    </xf>
    <xf numFmtId="166" fontId="1" fillId="0" borderId="2" xfId="0" applyNumberFormat="1" applyFont="1" applyBorder="1" applyAlignment="1">
      <alignment/>
    </xf>
    <xf numFmtId="166" fontId="0" fillId="0" borderId="2" xfId="0" applyNumberFormat="1" applyBorder="1" applyAlignment="1">
      <alignment/>
    </xf>
    <xf numFmtId="0" fontId="1" fillId="0" borderId="4" xfId="0" applyFont="1" applyBorder="1" applyAlignment="1">
      <alignment/>
    </xf>
    <xf numFmtId="3" fontId="1" fillId="0" borderId="4" xfId="0" applyNumberFormat="1" applyFont="1" applyBorder="1" applyAlignment="1">
      <alignment/>
    </xf>
    <xf numFmtId="166" fontId="1" fillId="0" borderId="4" xfId="0" applyNumberFormat="1" applyFont="1" applyBorder="1" applyAlignment="1">
      <alignment/>
    </xf>
    <xf numFmtId="166" fontId="0" fillId="0" borderId="4" xfId="0" applyNumberFormat="1" applyBorder="1" applyAlignment="1">
      <alignment/>
    </xf>
    <xf numFmtId="0" fontId="0" fillId="0" borderId="4" xfId="0" applyBorder="1" applyAlignment="1">
      <alignment/>
    </xf>
    <xf numFmtId="3" fontId="0" fillId="0" borderId="4" xfId="0" applyNumberFormat="1" applyBorder="1" applyAlignment="1">
      <alignment/>
    </xf>
    <xf numFmtId="0" fontId="4" fillId="0" borderId="8" xfId="0" applyFont="1" applyBorder="1" applyAlignment="1">
      <alignment/>
    </xf>
    <xf numFmtId="0" fontId="1" fillId="0" borderId="0" xfId="0" applyFont="1" applyBorder="1" applyAlignment="1">
      <alignment horizontal="left"/>
    </xf>
    <xf numFmtId="3" fontId="2" fillId="0" borderId="0" xfId="0" applyNumberFormat="1" applyFont="1" applyBorder="1" applyAlignment="1">
      <alignment/>
    </xf>
    <xf numFmtId="166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vertical="top" wrapText="1" shrinkToFit="1"/>
    </xf>
    <xf numFmtId="3" fontId="3" fillId="0" borderId="0" xfId="0" applyNumberFormat="1" applyFont="1" applyBorder="1" applyAlignment="1">
      <alignment vertical="top" wrapText="1" shrinkToFit="1"/>
    </xf>
    <xf numFmtId="49" fontId="3" fillId="0" borderId="0" xfId="0" applyNumberFormat="1" applyFont="1" applyBorder="1" applyAlignment="1" applyProtection="1">
      <alignment vertical="top" wrapText="1"/>
      <protection/>
    </xf>
    <xf numFmtId="164" fontId="3" fillId="0" borderId="0" xfId="0" applyNumberFormat="1" applyFont="1" applyBorder="1" applyAlignment="1">
      <alignment vertical="top" wrapText="1" shrinkToFit="1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166" fontId="3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>
    <pageSetUpPr fitToPage="1"/>
  </sheetPr>
  <dimension ref="A1:M31"/>
  <sheetViews>
    <sheetView workbookViewId="0" topLeftCell="A1">
      <selection activeCell="D29" sqref="D29"/>
    </sheetView>
  </sheetViews>
  <sheetFormatPr defaultColWidth="9.140625" defaultRowHeight="12.75"/>
  <cols>
    <col min="1" max="1" width="24.00390625" style="3" bestFit="1" customWidth="1"/>
    <col min="2" max="2" width="6.8515625" style="29" customWidth="1"/>
    <col min="3" max="3" width="7.140625" style="29" customWidth="1"/>
    <col min="4" max="4" width="6.8515625" style="3" customWidth="1"/>
    <col min="5" max="5" width="5.140625" style="3" bestFit="1" customWidth="1"/>
    <col min="6" max="6" width="4.7109375" style="3" customWidth="1"/>
    <col min="7" max="7" width="12.140625" style="3" bestFit="1" customWidth="1"/>
    <col min="8" max="8" width="23.00390625" style="3" bestFit="1" customWidth="1"/>
    <col min="9" max="9" width="18.7109375" style="3" bestFit="1" customWidth="1"/>
    <col min="10" max="10" width="5.421875" style="29" bestFit="1" customWidth="1"/>
    <col min="11" max="11" width="7.00390625" style="4" bestFit="1" customWidth="1"/>
    <col min="12" max="12" width="7.57421875" style="3" bestFit="1" customWidth="1"/>
    <col min="13" max="13" width="5.8515625" style="3" bestFit="1" customWidth="1"/>
    <col min="14" max="16384" width="9.140625" style="3" customWidth="1"/>
  </cols>
  <sheetData>
    <row r="1" spans="1:13" s="5" customFormat="1" ht="36">
      <c r="A1" s="36" t="s">
        <v>0</v>
      </c>
      <c r="B1" s="37" t="s">
        <v>347</v>
      </c>
      <c r="C1" s="37" t="s">
        <v>348</v>
      </c>
      <c r="D1" s="38" t="s">
        <v>349</v>
      </c>
      <c r="E1" s="36" t="s">
        <v>350</v>
      </c>
      <c r="F1" s="36" t="s">
        <v>1</v>
      </c>
      <c r="G1" s="36" t="s">
        <v>352</v>
      </c>
      <c r="H1" s="36" t="s">
        <v>353</v>
      </c>
      <c r="I1" s="36" t="s">
        <v>354</v>
      </c>
      <c r="J1" s="37" t="s">
        <v>355</v>
      </c>
      <c r="K1" s="39" t="s">
        <v>356</v>
      </c>
      <c r="L1" s="36" t="s">
        <v>2</v>
      </c>
      <c r="M1" s="36" t="s">
        <v>97</v>
      </c>
    </row>
    <row r="2" spans="1:13" ht="12">
      <c r="A2" s="8" t="s">
        <v>3</v>
      </c>
      <c r="B2" s="24">
        <v>707</v>
      </c>
      <c r="C2" s="24">
        <v>590</v>
      </c>
      <c r="D2" s="9">
        <f>C2/B2</f>
        <v>0.8345120226308345</v>
      </c>
      <c r="E2" s="8">
        <v>16</v>
      </c>
      <c r="F2" s="8">
        <v>7</v>
      </c>
      <c r="G2" s="8" t="s">
        <v>4</v>
      </c>
      <c r="H2" s="8" t="s">
        <v>5</v>
      </c>
      <c r="I2" s="8" t="s">
        <v>6</v>
      </c>
      <c r="J2" s="24">
        <v>325</v>
      </c>
      <c r="K2" s="9">
        <f>J2/$J$5</f>
        <v>0.5662020905923345</v>
      </c>
      <c r="L2" s="10" t="s">
        <v>351</v>
      </c>
      <c r="M2" s="8">
        <v>8</v>
      </c>
    </row>
    <row r="3" spans="1:13" ht="12">
      <c r="A3" s="8" t="s">
        <v>7</v>
      </c>
      <c r="B3" s="24"/>
      <c r="C3" s="24"/>
      <c r="D3" s="9"/>
      <c r="E3" s="8"/>
      <c r="F3" s="8"/>
      <c r="G3" s="8" t="s">
        <v>8</v>
      </c>
      <c r="H3" s="8" t="s">
        <v>9</v>
      </c>
      <c r="I3" s="8" t="s">
        <v>6</v>
      </c>
      <c r="J3" s="24">
        <v>244</v>
      </c>
      <c r="K3" s="9">
        <f>J3/$J$5</f>
        <v>0.4250871080139373</v>
      </c>
      <c r="L3" s="10"/>
      <c r="M3" s="8">
        <v>4</v>
      </c>
    </row>
    <row r="4" spans="1:13" ht="12">
      <c r="A4" s="8" t="s">
        <v>7</v>
      </c>
      <c r="B4" s="24"/>
      <c r="C4" s="24"/>
      <c r="D4" s="9"/>
      <c r="E4" s="8"/>
      <c r="F4" s="8"/>
      <c r="G4" s="14" t="s">
        <v>10</v>
      </c>
      <c r="H4" s="14" t="s">
        <v>11</v>
      </c>
      <c r="I4" s="14" t="s">
        <v>12</v>
      </c>
      <c r="J4" s="30">
        <v>5</v>
      </c>
      <c r="K4" s="9">
        <f>J4/$J$5</f>
        <v>0.008710801393728223</v>
      </c>
      <c r="L4" s="16"/>
      <c r="M4" s="14">
        <v>0</v>
      </c>
    </row>
    <row r="5" spans="1:13" s="19" customFormat="1" ht="12.75" thickBot="1">
      <c r="A5" s="17"/>
      <c r="B5" s="25"/>
      <c r="C5" s="25"/>
      <c r="D5" s="18"/>
      <c r="E5" s="17"/>
      <c r="F5" s="17"/>
      <c r="G5" s="17"/>
      <c r="H5" s="17"/>
      <c r="I5" s="17"/>
      <c r="J5" s="25">
        <f>SUM(J2:J4)</f>
        <v>574</v>
      </c>
      <c r="K5" s="35"/>
      <c r="L5" s="11"/>
      <c r="M5" s="17">
        <f>SUM(M2:M4)</f>
        <v>12</v>
      </c>
    </row>
    <row r="6" spans="1:13" ht="12.75" thickTop="1">
      <c r="A6" s="8" t="s">
        <v>13</v>
      </c>
      <c r="B6" s="24">
        <v>421</v>
      </c>
      <c r="C6" s="24">
        <v>357</v>
      </c>
      <c r="D6" s="9">
        <f>C6/B6</f>
        <v>0.8479809976247031</v>
      </c>
      <c r="E6" s="8">
        <v>2</v>
      </c>
      <c r="F6" s="8">
        <v>2</v>
      </c>
      <c r="G6" s="8" t="s">
        <v>14</v>
      </c>
      <c r="H6" s="8" t="s">
        <v>15</v>
      </c>
      <c r="I6" s="8" t="s">
        <v>12</v>
      </c>
      <c r="J6" s="24">
        <v>1</v>
      </c>
      <c r="K6" s="9">
        <f>J6/$J$11</f>
        <v>0.0028169014084507044</v>
      </c>
      <c r="L6" s="10"/>
      <c r="M6" s="8">
        <v>1</v>
      </c>
    </row>
    <row r="7" spans="1:13" ht="12">
      <c r="A7" s="8" t="s">
        <v>7</v>
      </c>
      <c r="B7" s="24"/>
      <c r="C7" s="24"/>
      <c r="D7" s="9"/>
      <c r="E7" s="8"/>
      <c r="F7" s="8"/>
      <c r="G7" s="8" t="s">
        <v>16</v>
      </c>
      <c r="H7" s="8" t="s">
        <v>17</v>
      </c>
      <c r="I7" s="8" t="s">
        <v>6</v>
      </c>
      <c r="J7" s="24">
        <v>125</v>
      </c>
      <c r="K7" s="9">
        <f>J7/$J$11</f>
        <v>0.352112676056338</v>
      </c>
      <c r="L7" s="10" t="s">
        <v>351</v>
      </c>
      <c r="M7" s="8">
        <v>8</v>
      </c>
    </row>
    <row r="8" spans="1:13" ht="12">
      <c r="A8" s="8" t="s">
        <v>7</v>
      </c>
      <c r="B8" s="24"/>
      <c r="C8" s="24"/>
      <c r="D8" s="9"/>
      <c r="E8" s="8"/>
      <c r="F8" s="8"/>
      <c r="G8" s="8" t="s">
        <v>18</v>
      </c>
      <c r="H8" s="8" t="s">
        <v>19</v>
      </c>
      <c r="I8" s="8" t="s">
        <v>6</v>
      </c>
      <c r="J8" s="24">
        <v>88</v>
      </c>
      <c r="K8" s="9">
        <f>J8/$J$11</f>
        <v>0.24788732394366197</v>
      </c>
      <c r="L8" s="10"/>
      <c r="M8" s="8">
        <v>2</v>
      </c>
    </row>
    <row r="9" spans="1:13" ht="12">
      <c r="A9" s="8" t="s">
        <v>7</v>
      </c>
      <c r="B9" s="24"/>
      <c r="C9" s="24"/>
      <c r="D9" s="9"/>
      <c r="E9" s="8"/>
      <c r="F9" s="8"/>
      <c r="G9" s="8" t="s">
        <v>20</v>
      </c>
      <c r="H9" s="8" t="s">
        <v>21</v>
      </c>
      <c r="I9" s="8" t="s">
        <v>6</v>
      </c>
      <c r="J9" s="24">
        <v>119</v>
      </c>
      <c r="K9" s="9">
        <f>J9/$J$11</f>
        <v>0.3352112676056338</v>
      </c>
      <c r="L9" s="10"/>
      <c r="M9" s="8">
        <v>2</v>
      </c>
    </row>
    <row r="10" spans="1:13" ht="12">
      <c r="A10" s="8" t="s">
        <v>7</v>
      </c>
      <c r="B10" s="24"/>
      <c r="C10" s="24"/>
      <c r="D10" s="9"/>
      <c r="E10" s="8"/>
      <c r="F10" s="8"/>
      <c r="G10" s="14" t="s">
        <v>22</v>
      </c>
      <c r="H10" s="14" t="s">
        <v>23</v>
      </c>
      <c r="I10" s="14" t="s">
        <v>6</v>
      </c>
      <c r="J10" s="30">
        <v>22</v>
      </c>
      <c r="K10" s="15">
        <f>J10/$J$11</f>
        <v>0.061971830985915494</v>
      </c>
      <c r="L10" s="16"/>
      <c r="M10" s="14">
        <v>0</v>
      </c>
    </row>
    <row r="11" spans="1:13" s="19" customFormat="1" ht="12.75" thickBot="1">
      <c r="A11" s="20"/>
      <c r="B11" s="26"/>
      <c r="C11" s="26"/>
      <c r="D11" s="21"/>
      <c r="E11" s="20"/>
      <c r="F11" s="20"/>
      <c r="G11" s="20"/>
      <c r="H11" s="20"/>
      <c r="I11" s="20"/>
      <c r="J11" s="26">
        <f>SUM(J6:J10)</f>
        <v>355</v>
      </c>
      <c r="K11" s="40"/>
      <c r="L11" s="41"/>
      <c r="M11" s="20">
        <f>SUM(M6:M10)</f>
        <v>13</v>
      </c>
    </row>
    <row r="12" spans="1:13" ht="12.75" thickTop="1">
      <c r="A12" s="12" t="s">
        <v>24</v>
      </c>
      <c r="B12" s="27">
        <v>419</v>
      </c>
      <c r="C12" s="27">
        <v>362</v>
      </c>
      <c r="D12" s="13">
        <f>C12/B12</f>
        <v>0.863961813842482</v>
      </c>
      <c r="E12" s="12">
        <v>12</v>
      </c>
      <c r="F12" s="12">
        <v>8</v>
      </c>
      <c r="G12" s="12" t="s">
        <v>25</v>
      </c>
      <c r="H12" s="12" t="s">
        <v>26</v>
      </c>
      <c r="I12" s="12" t="s">
        <v>6</v>
      </c>
      <c r="J12" s="27">
        <v>157</v>
      </c>
      <c r="K12" s="9">
        <f>J12/$J$15</f>
        <v>0.44857142857142857</v>
      </c>
      <c r="L12" s="10" t="s">
        <v>351</v>
      </c>
      <c r="M12" s="12">
        <v>8</v>
      </c>
    </row>
    <row r="13" spans="1:13" ht="12">
      <c r="A13" s="8" t="s">
        <v>7</v>
      </c>
      <c r="B13" s="24"/>
      <c r="C13" s="24"/>
      <c r="D13" s="9"/>
      <c r="E13" s="8"/>
      <c r="F13" s="8"/>
      <c r="G13" s="8" t="s">
        <v>27</v>
      </c>
      <c r="H13" s="8" t="s">
        <v>28</v>
      </c>
      <c r="I13" s="8" t="s">
        <v>6</v>
      </c>
      <c r="J13" s="24">
        <v>49</v>
      </c>
      <c r="K13" s="9">
        <f>J13/$J$15</f>
        <v>0.14</v>
      </c>
      <c r="L13" s="10"/>
      <c r="M13" s="8">
        <v>1</v>
      </c>
    </row>
    <row r="14" spans="1:13" ht="12">
      <c r="A14" s="8" t="s">
        <v>7</v>
      </c>
      <c r="B14" s="24"/>
      <c r="C14" s="24"/>
      <c r="D14" s="9"/>
      <c r="E14" s="8"/>
      <c r="F14" s="8"/>
      <c r="G14" s="14" t="s">
        <v>29</v>
      </c>
      <c r="H14" s="14" t="s">
        <v>30</v>
      </c>
      <c r="I14" s="14" t="s">
        <v>6</v>
      </c>
      <c r="J14" s="30">
        <v>144</v>
      </c>
      <c r="K14" s="15">
        <f>J14/$J$15</f>
        <v>0.4114285714285714</v>
      </c>
      <c r="L14" s="16"/>
      <c r="M14" s="14">
        <v>3</v>
      </c>
    </row>
    <row r="15" spans="1:13" s="19" customFormat="1" ht="12.75" thickBot="1">
      <c r="A15" s="17"/>
      <c r="B15" s="25"/>
      <c r="C15" s="25"/>
      <c r="D15" s="18"/>
      <c r="E15" s="17"/>
      <c r="F15" s="17"/>
      <c r="G15" s="17"/>
      <c r="H15" s="17"/>
      <c r="I15" s="17"/>
      <c r="J15" s="25">
        <f>SUM(J12:J14)</f>
        <v>350</v>
      </c>
      <c r="K15" s="18"/>
      <c r="L15" s="11"/>
      <c r="M15" s="17">
        <f>SUM(M12:M14)</f>
        <v>12</v>
      </c>
    </row>
    <row r="16" spans="1:13" ht="12.75" thickTop="1">
      <c r="A16" s="8" t="s">
        <v>31</v>
      </c>
      <c r="B16" s="24">
        <v>1249</v>
      </c>
      <c r="C16" s="24">
        <v>1144</v>
      </c>
      <c r="D16" s="9">
        <f>C16/B16</f>
        <v>0.9159327461969575</v>
      </c>
      <c r="E16" s="8">
        <v>42</v>
      </c>
      <c r="F16" s="8">
        <v>18</v>
      </c>
      <c r="G16" s="8" t="s">
        <v>32</v>
      </c>
      <c r="H16" s="8" t="s">
        <v>33</v>
      </c>
      <c r="I16" s="8" t="s">
        <v>6</v>
      </c>
      <c r="J16" s="24">
        <v>451</v>
      </c>
      <c r="K16" s="9">
        <f>J16/$J$18</f>
        <v>0.4092558983666062</v>
      </c>
      <c r="L16" s="10"/>
      <c r="M16" s="8">
        <v>4</v>
      </c>
    </row>
    <row r="17" spans="1:13" ht="12">
      <c r="A17" s="8" t="s">
        <v>7</v>
      </c>
      <c r="B17" s="24"/>
      <c r="C17" s="24"/>
      <c r="D17" s="9"/>
      <c r="E17" s="8"/>
      <c r="F17" s="8"/>
      <c r="G17" s="14" t="s">
        <v>34</v>
      </c>
      <c r="H17" s="14" t="s">
        <v>35</v>
      </c>
      <c r="I17" s="14" t="s">
        <v>6</v>
      </c>
      <c r="J17" s="30">
        <v>651</v>
      </c>
      <c r="K17" s="15">
        <f>J17/$J$18</f>
        <v>0.5907441016333939</v>
      </c>
      <c r="L17" s="16" t="s">
        <v>351</v>
      </c>
      <c r="M17" s="14">
        <v>8</v>
      </c>
    </row>
    <row r="18" spans="1:13" s="19" customFormat="1" ht="12.75" thickBot="1">
      <c r="A18" s="17"/>
      <c r="B18" s="25"/>
      <c r="C18" s="25"/>
      <c r="D18" s="18"/>
      <c r="E18" s="17"/>
      <c r="F18" s="17"/>
      <c r="G18" s="17"/>
      <c r="H18" s="17"/>
      <c r="I18" s="17"/>
      <c r="J18" s="25">
        <f>SUM(J16:J17)</f>
        <v>1102</v>
      </c>
      <c r="K18" s="18"/>
      <c r="L18" s="11"/>
      <c r="M18" s="17">
        <f>SUM(M16:M17)</f>
        <v>12</v>
      </c>
    </row>
    <row r="19" spans="1:13" ht="12.75" thickTop="1">
      <c r="A19" s="8" t="s">
        <v>36</v>
      </c>
      <c r="B19" s="24">
        <v>382</v>
      </c>
      <c r="C19" s="24">
        <v>354</v>
      </c>
      <c r="D19" s="9">
        <f>C19/B19</f>
        <v>0.9267015706806283</v>
      </c>
      <c r="E19" s="8">
        <v>7</v>
      </c>
      <c r="F19" s="8">
        <v>2</v>
      </c>
      <c r="G19" s="8" t="s">
        <v>37</v>
      </c>
      <c r="H19" s="8" t="s">
        <v>38</v>
      </c>
      <c r="I19" s="8" t="s">
        <v>6</v>
      </c>
      <c r="J19" s="24">
        <v>188</v>
      </c>
      <c r="K19" s="9">
        <f>J19/$J$22</f>
        <v>0.5417867435158501</v>
      </c>
      <c r="L19" s="10" t="s">
        <v>351</v>
      </c>
      <c r="M19" s="8">
        <v>8</v>
      </c>
    </row>
    <row r="20" spans="1:13" ht="12">
      <c r="A20" s="8" t="s">
        <v>7</v>
      </c>
      <c r="B20" s="24"/>
      <c r="C20" s="24"/>
      <c r="D20" s="9"/>
      <c r="E20" s="8"/>
      <c r="F20" s="8"/>
      <c r="G20" s="8" t="s">
        <v>39</v>
      </c>
      <c r="H20" s="8" t="s">
        <v>40</v>
      </c>
      <c r="I20" s="8" t="s">
        <v>12</v>
      </c>
      <c r="J20" s="24">
        <v>157</v>
      </c>
      <c r="K20" s="9">
        <f>J20/$J$22</f>
        <v>0.45244956772334294</v>
      </c>
      <c r="L20" s="10"/>
      <c r="M20" s="8">
        <v>4</v>
      </c>
    </row>
    <row r="21" spans="1:13" ht="12">
      <c r="A21" s="8" t="s">
        <v>7</v>
      </c>
      <c r="B21" s="24"/>
      <c r="C21" s="24"/>
      <c r="D21" s="9"/>
      <c r="E21" s="8"/>
      <c r="F21" s="8"/>
      <c r="G21" s="14" t="s">
        <v>41</v>
      </c>
      <c r="H21" s="14" t="s">
        <v>42</v>
      </c>
      <c r="I21" s="14" t="s">
        <v>6</v>
      </c>
      <c r="J21" s="30">
        <v>2</v>
      </c>
      <c r="K21" s="15">
        <f>J21/$J$22</f>
        <v>0.005763688760806916</v>
      </c>
      <c r="L21" s="16"/>
      <c r="M21" s="14">
        <v>0</v>
      </c>
    </row>
    <row r="22" spans="1:13" s="19" customFormat="1" ht="12.75" thickBot="1">
      <c r="A22" s="17"/>
      <c r="B22" s="25"/>
      <c r="C22" s="25"/>
      <c r="D22" s="18"/>
      <c r="E22" s="17"/>
      <c r="F22" s="17"/>
      <c r="G22" s="17"/>
      <c r="H22" s="17"/>
      <c r="I22" s="17"/>
      <c r="J22" s="25">
        <f>SUM(J19:J21)</f>
        <v>347</v>
      </c>
      <c r="K22" s="18"/>
      <c r="L22" s="11"/>
      <c r="M22" s="17">
        <f>SUM(M19:M21)</f>
        <v>12</v>
      </c>
    </row>
    <row r="23" spans="1:13" ht="12.75" thickTop="1">
      <c r="A23" s="8" t="s">
        <v>43</v>
      </c>
      <c r="B23" s="24">
        <v>1415</v>
      </c>
      <c r="C23" s="24">
        <v>973</v>
      </c>
      <c r="D23" s="9">
        <f>C23/B23</f>
        <v>0.6876325088339222</v>
      </c>
      <c r="E23" s="8">
        <v>129</v>
      </c>
      <c r="F23" s="8">
        <v>83</v>
      </c>
      <c r="G23" s="31" t="s">
        <v>44</v>
      </c>
      <c r="H23" s="31" t="s">
        <v>45</v>
      </c>
      <c r="I23" s="31" t="s">
        <v>6</v>
      </c>
      <c r="J23" s="32">
        <v>844</v>
      </c>
      <c r="K23" s="33">
        <f>J23/J24</f>
        <v>1</v>
      </c>
      <c r="L23" s="34" t="s">
        <v>351</v>
      </c>
      <c r="M23" s="31">
        <v>12</v>
      </c>
    </row>
    <row r="24" spans="1:13" s="19" customFormat="1" ht="12.75" thickBot="1">
      <c r="A24" s="17"/>
      <c r="B24" s="25"/>
      <c r="C24" s="25"/>
      <c r="D24" s="18"/>
      <c r="E24" s="17"/>
      <c r="F24" s="17"/>
      <c r="G24" s="17"/>
      <c r="H24" s="17"/>
      <c r="I24" s="17"/>
      <c r="J24" s="25">
        <f>SUM(J23)</f>
        <v>844</v>
      </c>
      <c r="K24" s="18"/>
      <c r="L24" s="11"/>
      <c r="M24" s="17">
        <f>SUM(M23)</f>
        <v>12</v>
      </c>
    </row>
    <row r="25" spans="1:13" ht="12.75" thickTop="1">
      <c r="A25" s="8" t="s">
        <v>46</v>
      </c>
      <c r="B25" s="24">
        <v>5111</v>
      </c>
      <c r="C25" s="24">
        <v>3867</v>
      </c>
      <c r="D25" s="9">
        <f>C25/B25</f>
        <v>0.7566034044218353</v>
      </c>
      <c r="E25" s="8">
        <v>228</v>
      </c>
      <c r="F25" s="8">
        <v>72</v>
      </c>
      <c r="G25" s="8" t="s">
        <v>47</v>
      </c>
      <c r="H25" s="8" t="s">
        <v>48</v>
      </c>
      <c r="I25" s="8" t="s">
        <v>6</v>
      </c>
      <c r="J25" s="24">
        <v>2437</v>
      </c>
      <c r="K25" s="9">
        <f>J25/$J$27</f>
        <v>0.6696894751305303</v>
      </c>
      <c r="L25" s="10" t="s">
        <v>351</v>
      </c>
      <c r="M25" s="8">
        <v>11</v>
      </c>
    </row>
    <row r="26" spans="1:13" ht="12">
      <c r="A26" s="8" t="s">
        <v>7</v>
      </c>
      <c r="B26" s="24"/>
      <c r="C26" s="24"/>
      <c r="D26" s="9"/>
      <c r="E26" s="8"/>
      <c r="F26" s="8"/>
      <c r="G26" s="14" t="s">
        <v>49</v>
      </c>
      <c r="H26" s="14" t="s">
        <v>50</v>
      </c>
      <c r="I26" s="14" t="s">
        <v>6</v>
      </c>
      <c r="J26" s="30">
        <v>1202</v>
      </c>
      <c r="K26" s="15">
        <f>J26/$J$27</f>
        <v>0.33031052486946966</v>
      </c>
      <c r="L26" s="16"/>
      <c r="M26" s="14">
        <v>5</v>
      </c>
    </row>
    <row r="27" spans="1:13" s="19" customFormat="1" ht="12">
      <c r="A27" s="22"/>
      <c r="B27" s="28"/>
      <c r="C27" s="28"/>
      <c r="D27" s="23"/>
      <c r="E27" s="22"/>
      <c r="F27" s="22"/>
      <c r="G27" s="22"/>
      <c r="H27" s="22"/>
      <c r="I27" s="22"/>
      <c r="J27" s="28">
        <f>SUM(J25:J26)</f>
        <v>3639</v>
      </c>
      <c r="K27" s="23"/>
      <c r="L27" s="16"/>
      <c r="M27" s="22">
        <f>SUM(M25:M26)</f>
        <v>16</v>
      </c>
    </row>
    <row r="28" spans="4:12" ht="12">
      <c r="D28" s="6"/>
      <c r="L28" s="7"/>
    </row>
    <row r="29" ht="12">
      <c r="L29" s="7"/>
    </row>
    <row r="30" ht="12">
      <c r="L30" s="7"/>
    </row>
    <row r="31" ht="12">
      <c r="A31" s="3" t="s">
        <v>7</v>
      </c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orientation="landscape" paperSize="9" scale="96" r:id="rId1"/>
  <headerFooter alignWithMargins="0">
    <oddHeader>&amp;CElezioni comunali 26/05/2002. ALESSANDRIA_comuni inferiori 1° turno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>
    <pageSetUpPr fitToPage="1"/>
  </sheetPr>
  <dimension ref="A5:M40"/>
  <sheetViews>
    <sheetView workbookViewId="0" topLeftCell="A1">
      <selection activeCell="A1" sqref="A1:IV4"/>
    </sheetView>
  </sheetViews>
  <sheetFormatPr defaultColWidth="9.140625" defaultRowHeight="12.75"/>
  <cols>
    <col min="1" max="1" width="24.28125" style="3" customWidth="1"/>
    <col min="2" max="3" width="6.7109375" style="29" bestFit="1" customWidth="1"/>
    <col min="4" max="4" width="6.7109375" style="6" bestFit="1" customWidth="1"/>
    <col min="5" max="5" width="5.140625" style="29" bestFit="1" customWidth="1"/>
    <col min="6" max="6" width="4.421875" style="29" bestFit="1" customWidth="1"/>
    <col min="7" max="7" width="14.8515625" style="3" bestFit="1" customWidth="1"/>
    <col min="8" max="8" width="25.7109375" style="3" customWidth="1"/>
    <col min="9" max="9" width="21.421875" style="3" bestFit="1" customWidth="1"/>
    <col min="10" max="10" width="5.421875" style="29" bestFit="1" customWidth="1"/>
    <col min="11" max="11" width="7.00390625" style="6" bestFit="1" customWidth="1"/>
    <col min="12" max="12" width="7.57421875" style="3" bestFit="1" customWidth="1"/>
    <col min="13" max="13" width="5.57421875" style="29" bestFit="1" customWidth="1"/>
    <col min="14" max="16384" width="9.140625" style="3" customWidth="1"/>
  </cols>
  <sheetData>
    <row r="5" ht="12.75">
      <c r="A5" s="55" t="s">
        <v>357</v>
      </c>
    </row>
    <row r="6" spans="1:13" s="42" customFormat="1" ht="36">
      <c r="A6" s="48" t="s">
        <v>0</v>
      </c>
      <c r="B6" s="37" t="s">
        <v>347</v>
      </c>
      <c r="C6" s="37" t="s">
        <v>348</v>
      </c>
      <c r="D6" s="44" t="s">
        <v>349</v>
      </c>
      <c r="E6" s="37" t="s">
        <v>350</v>
      </c>
      <c r="F6" s="37" t="s">
        <v>1</v>
      </c>
      <c r="G6" s="36" t="s">
        <v>352</v>
      </c>
      <c r="H6" s="36" t="s">
        <v>353</v>
      </c>
      <c r="I6" s="36" t="s">
        <v>354</v>
      </c>
      <c r="J6" s="37" t="s">
        <v>355</v>
      </c>
      <c r="K6" s="43" t="s">
        <v>356</v>
      </c>
      <c r="L6" s="36" t="s">
        <v>2</v>
      </c>
      <c r="M6" s="37" t="s">
        <v>97</v>
      </c>
    </row>
    <row r="7" spans="1:13" ht="12">
      <c r="A7" s="8" t="s">
        <v>51</v>
      </c>
      <c r="B7" s="24">
        <v>257</v>
      </c>
      <c r="C7" s="24">
        <v>220</v>
      </c>
      <c r="D7" s="9">
        <f>C7/B7</f>
        <v>0.8560311284046692</v>
      </c>
      <c r="E7" s="24">
        <v>5</v>
      </c>
      <c r="F7" s="24">
        <v>5</v>
      </c>
      <c r="G7" s="8" t="s">
        <v>52</v>
      </c>
      <c r="H7" s="8" t="s">
        <v>53</v>
      </c>
      <c r="I7" s="8" t="s">
        <v>54</v>
      </c>
      <c r="J7" s="24">
        <v>2</v>
      </c>
      <c r="K7" s="9">
        <f>J7/$J$11</f>
        <v>0.009302325581395349</v>
      </c>
      <c r="L7" s="46"/>
      <c r="M7" s="24">
        <v>0</v>
      </c>
    </row>
    <row r="8" spans="1:13" ht="12">
      <c r="A8" s="8" t="s">
        <v>7</v>
      </c>
      <c r="B8" s="24"/>
      <c r="C8" s="24"/>
      <c r="D8" s="9"/>
      <c r="E8" s="24"/>
      <c r="F8" s="24"/>
      <c r="G8" s="8" t="s">
        <v>55</v>
      </c>
      <c r="H8" s="8" t="s">
        <v>56</v>
      </c>
      <c r="I8" s="8" t="s">
        <v>6</v>
      </c>
      <c r="J8" s="24">
        <v>101</v>
      </c>
      <c r="K8" s="9">
        <f>J8/$J$11</f>
        <v>0.4697674418604651</v>
      </c>
      <c r="L8" s="46"/>
      <c r="M8" s="24">
        <v>4</v>
      </c>
    </row>
    <row r="9" spans="1:13" ht="12">
      <c r="A9" s="8" t="s">
        <v>7</v>
      </c>
      <c r="B9" s="24"/>
      <c r="C9" s="24"/>
      <c r="D9" s="9"/>
      <c r="E9" s="24"/>
      <c r="F9" s="24"/>
      <c r="G9" s="8" t="s">
        <v>57</v>
      </c>
      <c r="H9" s="8" t="s">
        <v>58</v>
      </c>
      <c r="I9" s="8" t="s">
        <v>59</v>
      </c>
      <c r="J9" s="24">
        <v>0</v>
      </c>
      <c r="K9" s="9">
        <f>J9/$J$11</f>
        <v>0</v>
      </c>
      <c r="L9" s="46"/>
      <c r="M9" s="24">
        <v>0</v>
      </c>
    </row>
    <row r="10" spans="1:13" ht="12">
      <c r="A10" s="8" t="s">
        <v>7</v>
      </c>
      <c r="B10" s="24"/>
      <c r="C10" s="24"/>
      <c r="D10" s="9"/>
      <c r="E10" s="24"/>
      <c r="F10" s="24"/>
      <c r="G10" s="14" t="s">
        <v>60</v>
      </c>
      <c r="H10" s="14" t="s">
        <v>61</v>
      </c>
      <c r="I10" s="14" t="s">
        <v>6</v>
      </c>
      <c r="J10" s="30">
        <v>112</v>
      </c>
      <c r="K10" s="15">
        <f>J10/$J$11</f>
        <v>0.5209302325581395</v>
      </c>
      <c r="L10" s="16" t="s">
        <v>351</v>
      </c>
      <c r="M10" s="30">
        <v>8</v>
      </c>
    </row>
    <row r="11" spans="1:13" s="19" customFormat="1" ht="12.75" thickBot="1">
      <c r="A11" s="17"/>
      <c r="B11" s="25"/>
      <c r="C11" s="25"/>
      <c r="D11" s="18"/>
      <c r="E11" s="25"/>
      <c r="F11" s="25"/>
      <c r="G11" s="17"/>
      <c r="H11" s="17"/>
      <c r="I11" s="17"/>
      <c r="J11" s="25">
        <f>SUM(J7:J10)</f>
        <v>215</v>
      </c>
      <c r="K11" s="18"/>
      <c r="L11" s="11"/>
      <c r="M11" s="25">
        <f>SUM(M7:M10)</f>
        <v>12</v>
      </c>
    </row>
    <row r="12" spans="1:13" ht="12.75" thickTop="1">
      <c r="A12" s="8" t="s">
        <v>62</v>
      </c>
      <c r="B12" s="24">
        <f>592+510</f>
        <v>1102</v>
      </c>
      <c r="C12" s="24">
        <f>485+375</f>
        <v>860</v>
      </c>
      <c r="D12" s="9">
        <f>C12/B12</f>
        <v>0.7803992740471869</v>
      </c>
      <c r="E12" s="24">
        <v>29</v>
      </c>
      <c r="F12" s="24">
        <v>14</v>
      </c>
      <c r="G12" s="8" t="s">
        <v>63</v>
      </c>
      <c r="H12" s="8" t="s">
        <v>64</v>
      </c>
      <c r="I12" s="8" t="s">
        <v>6</v>
      </c>
      <c r="J12" s="24">
        <v>363</v>
      </c>
      <c r="K12" s="9">
        <f>J12/$J$14</f>
        <v>0.4368231046931408</v>
      </c>
      <c r="L12" s="46"/>
      <c r="M12" s="24">
        <v>4</v>
      </c>
    </row>
    <row r="13" spans="1:13" ht="12">
      <c r="A13" s="8" t="s">
        <v>7</v>
      </c>
      <c r="B13" s="24"/>
      <c r="C13" s="24"/>
      <c r="D13" s="9"/>
      <c r="E13" s="24"/>
      <c r="F13" s="24"/>
      <c r="G13" s="14" t="s">
        <v>65</v>
      </c>
      <c r="H13" s="14" t="s">
        <v>66</v>
      </c>
      <c r="I13" s="14" t="s">
        <v>6</v>
      </c>
      <c r="J13" s="30">
        <v>468</v>
      </c>
      <c r="K13" s="15">
        <f>J13/$J$14</f>
        <v>0.5631768953068592</v>
      </c>
      <c r="L13" s="16" t="s">
        <v>351</v>
      </c>
      <c r="M13" s="30">
        <v>8</v>
      </c>
    </row>
    <row r="14" spans="1:13" s="19" customFormat="1" ht="12.75" thickBot="1">
      <c r="A14" s="17"/>
      <c r="B14" s="25"/>
      <c r="C14" s="25"/>
      <c r="D14" s="18"/>
      <c r="E14" s="25"/>
      <c r="F14" s="25"/>
      <c r="G14" s="17"/>
      <c r="H14" s="17"/>
      <c r="I14" s="17"/>
      <c r="J14" s="25">
        <f>SUM(J12:J13)</f>
        <v>831</v>
      </c>
      <c r="K14" s="18"/>
      <c r="L14" s="11"/>
      <c r="M14" s="25">
        <f>SUM(M12:M13)</f>
        <v>12</v>
      </c>
    </row>
    <row r="15" spans="1:13" ht="12.75" thickTop="1">
      <c r="A15" s="8" t="s">
        <v>67</v>
      </c>
      <c r="B15" s="24">
        <v>217</v>
      </c>
      <c r="C15" s="24">
        <v>169</v>
      </c>
      <c r="D15" s="9">
        <f>C15/B15</f>
        <v>0.7788018433179723</v>
      </c>
      <c r="E15" s="24">
        <v>4</v>
      </c>
      <c r="F15" s="24">
        <v>2</v>
      </c>
      <c r="G15" s="8" t="s">
        <v>68</v>
      </c>
      <c r="H15" s="8" t="s">
        <v>69</v>
      </c>
      <c r="I15" s="8" t="s">
        <v>54</v>
      </c>
      <c r="J15" s="24">
        <v>17</v>
      </c>
      <c r="K15" s="9">
        <f>J15/$J$18</f>
        <v>0.10303030303030303</v>
      </c>
      <c r="L15" s="46"/>
      <c r="M15" s="24">
        <v>1</v>
      </c>
    </row>
    <row r="16" spans="1:13" ht="12">
      <c r="A16" s="8" t="s">
        <v>7</v>
      </c>
      <c r="B16" s="24"/>
      <c r="C16" s="24"/>
      <c r="D16" s="9"/>
      <c r="E16" s="24"/>
      <c r="F16" s="24"/>
      <c r="G16" s="8" t="s">
        <v>70</v>
      </c>
      <c r="H16" s="8" t="s">
        <v>71</v>
      </c>
      <c r="I16" s="8" t="s">
        <v>6</v>
      </c>
      <c r="J16" s="24">
        <v>110</v>
      </c>
      <c r="K16" s="9">
        <f>J16/$J$18</f>
        <v>0.6666666666666666</v>
      </c>
      <c r="L16" s="10" t="s">
        <v>351</v>
      </c>
      <c r="M16" s="24">
        <v>8</v>
      </c>
    </row>
    <row r="17" spans="1:13" ht="12">
      <c r="A17" s="8" t="s">
        <v>7</v>
      </c>
      <c r="B17" s="24"/>
      <c r="C17" s="24"/>
      <c r="D17" s="9"/>
      <c r="E17" s="24"/>
      <c r="F17" s="24"/>
      <c r="G17" s="14" t="s">
        <v>72</v>
      </c>
      <c r="H17" s="14" t="s">
        <v>73</v>
      </c>
      <c r="I17" s="14" t="s">
        <v>6</v>
      </c>
      <c r="J17" s="30">
        <v>38</v>
      </c>
      <c r="K17" s="15">
        <f>J17/$J$18</f>
        <v>0.23030303030303031</v>
      </c>
      <c r="L17" s="47"/>
      <c r="M17" s="30">
        <v>3</v>
      </c>
    </row>
    <row r="18" spans="1:13" s="19" customFormat="1" ht="12.75" thickBot="1">
      <c r="A18" s="17"/>
      <c r="B18" s="25"/>
      <c r="C18" s="25"/>
      <c r="D18" s="18"/>
      <c r="E18" s="25"/>
      <c r="F18" s="25"/>
      <c r="G18" s="17"/>
      <c r="H18" s="17"/>
      <c r="I18" s="17"/>
      <c r="J18" s="25">
        <f>SUM(J15:J17)</f>
        <v>165</v>
      </c>
      <c r="K18" s="18"/>
      <c r="L18" s="11"/>
      <c r="M18" s="25">
        <f>SUM(M15:M17)</f>
        <v>12</v>
      </c>
    </row>
    <row r="19" spans="1:13" ht="12.75" thickTop="1">
      <c r="A19" s="8" t="s">
        <v>74</v>
      </c>
      <c r="B19" s="24">
        <v>2059</v>
      </c>
      <c r="C19" s="24">
        <v>1410</v>
      </c>
      <c r="D19" s="9">
        <f>C19/B19</f>
        <v>0.6847984458474988</v>
      </c>
      <c r="E19" s="24">
        <v>451</v>
      </c>
      <c r="F19" s="24">
        <v>95</v>
      </c>
      <c r="G19" s="14" t="s">
        <v>75</v>
      </c>
      <c r="H19" s="14" t="s">
        <v>76</v>
      </c>
      <c r="I19" s="14" t="s">
        <v>6</v>
      </c>
      <c r="J19" s="30">
        <v>959</v>
      </c>
      <c r="K19" s="15">
        <f>J19/J20</f>
        <v>1</v>
      </c>
      <c r="L19" s="16" t="s">
        <v>351</v>
      </c>
      <c r="M19" s="30">
        <v>12</v>
      </c>
    </row>
    <row r="20" spans="1:13" s="19" customFormat="1" ht="12.75" thickBot="1">
      <c r="A20" s="17"/>
      <c r="B20" s="25"/>
      <c r="C20" s="25"/>
      <c r="D20" s="18"/>
      <c r="E20" s="25"/>
      <c r="F20" s="25"/>
      <c r="G20" s="17"/>
      <c r="H20" s="17"/>
      <c r="I20" s="17"/>
      <c r="J20" s="25">
        <f>SUM(J19)</f>
        <v>959</v>
      </c>
      <c r="K20" s="18"/>
      <c r="L20" s="11"/>
      <c r="M20" s="25">
        <f>SUM(M19)</f>
        <v>12</v>
      </c>
    </row>
    <row r="21" spans="1:13" ht="12.75" thickTop="1">
      <c r="A21" s="8" t="s">
        <v>77</v>
      </c>
      <c r="B21" s="24">
        <v>776</v>
      </c>
      <c r="C21" s="24">
        <v>678</v>
      </c>
      <c r="D21" s="9">
        <f>C21/B21</f>
        <v>0.8737113402061856</v>
      </c>
      <c r="E21" s="24">
        <v>10</v>
      </c>
      <c r="F21" s="24">
        <v>5</v>
      </c>
      <c r="G21" s="8" t="s">
        <v>78</v>
      </c>
      <c r="H21" s="8" t="s">
        <v>79</v>
      </c>
      <c r="I21" s="8" t="s">
        <v>6</v>
      </c>
      <c r="J21" s="24">
        <v>281</v>
      </c>
      <c r="K21" s="9">
        <f>J21/$J$24</f>
        <v>0.42065868263473055</v>
      </c>
      <c r="L21" s="46"/>
      <c r="M21" s="24">
        <v>4</v>
      </c>
    </row>
    <row r="22" spans="1:13" ht="12">
      <c r="A22" s="8" t="s">
        <v>7</v>
      </c>
      <c r="B22" s="24"/>
      <c r="C22" s="24"/>
      <c r="D22" s="9"/>
      <c r="E22" s="24"/>
      <c r="F22" s="24"/>
      <c r="G22" s="8" t="s">
        <v>80</v>
      </c>
      <c r="H22" s="8" t="s">
        <v>81</v>
      </c>
      <c r="I22" s="8" t="s">
        <v>6</v>
      </c>
      <c r="J22" s="24">
        <v>366</v>
      </c>
      <c r="K22" s="9">
        <f>J22/$J$24</f>
        <v>0.5479041916167665</v>
      </c>
      <c r="L22" s="10" t="s">
        <v>351</v>
      </c>
      <c r="M22" s="24">
        <v>8</v>
      </c>
    </row>
    <row r="23" spans="1:13" ht="12">
      <c r="A23" s="8" t="s">
        <v>7</v>
      </c>
      <c r="B23" s="24"/>
      <c r="C23" s="24"/>
      <c r="D23" s="9"/>
      <c r="E23" s="24"/>
      <c r="F23" s="24"/>
      <c r="G23" s="14" t="s">
        <v>14</v>
      </c>
      <c r="H23" s="14" t="s">
        <v>82</v>
      </c>
      <c r="I23" s="14" t="s">
        <v>83</v>
      </c>
      <c r="J23" s="30">
        <v>21</v>
      </c>
      <c r="K23" s="15">
        <f>J23/$J$24</f>
        <v>0.03143712574850299</v>
      </c>
      <c r="L23" s="47"/>
      <c r="M23" s="30">
        <v>0</v>
      </c>
    </row>
    <row r="24" spans="1:13" s="19" customFormat="1" ht="12.75" thickBot="1">
      <c r="A24" s="17"/>
      <c r="B24" s="25"/>
      <c r="C24" s="25"/>
      <c r="D24" s="18"/>
      <c r="E24" s="25"/>
      <c r="F24" s="25"/>
      <c r="G24" s="17"/>
      <c r="H24" s="17"/>
      <c r="I24" s="17"/>
      <c r="J24" s="25">
        <f>SUM(J21:J23)</f>
        <v>668</v>
      </c>
      <c r="K24" s="18"/>
      <c r="L24" s="11"/>
      <c r="M24" s="25">
        <f>SUM(M21:M23)</f>
        <v>12</v>
      </c>
    </row>
    <row r="25" spans="1:13" ht="12.75" thickTop="1">
      <c r="A25" s="8" t="s">
        <v>84</v>
      </c>
      <c r="B25" s="24">
        <v>591</v>
      </c>
      <c r="C25" s="24">
        <v>527</v>
      </c>
      <c r="D25" s="9">
        <f>C25/B25</f>
        <v>0.8917089678510999</v>
      </c>
      <c r="E25" s="24">
        <v>14</v>
      </c>
      <c r="F25" s="24">
        <v>8</v>
      </c>
      <c r="G25" s="8" t="s">
        <v>85</v>
      </c>
      <c r="H25" s="8" t="s">
        <v>86</v>
      </c>
      <c r="I25" s="8" t="s">
        <v>6</v>
      </c>
      <c r="J25" s="24">
        <v>220</v>
      </c>
      <c r="K25" s="9">
        <f>J25/$J$27</f>
        <v>0.42884990253411304</v>
      </c>
      <c r="L25" s="46"/>
      <c r="M25" s="24">
        <v>4</v>
      </c>
    </row>
    <row r="26" spans="1:13" ht="12">
      <c r="A26" s="8" t="s">
        <v>7</v>
      </c>
      <c r="B26" s="24"/>
      <c r="C26" s="24"/>
      <c r="D26" s="9"/>
      <c r="E26" s="24"/>
      <c r="F26" s="24"/>
      <c r="G26" s="14" t="s">
        <v>87</v>
      </c>
      <c r="H26" s="14" t="s">
        <v>88</v>
      </c>
      <c r="I26" s="14" t="s">
        <v>6</v>
      </c>
      <c r="J26" s="30">
        <v>293</v>
      </c>
      <c r="K26" s="15">
        <f>J26/$J$27</f>
        <v>0.571150097465887</v>
      </c>
      <c r="L26" s="16" t="s">
        <v>351</v>
      </c>
      <c r="M26" s="30">
        <v>8</v>
      </c>
    </row>
    <row r="27" spans="1:13" s="19" customFormat="1" ht="12.75" thickBot="1">
      <c r="A27" s="17"/>
      <c r="B27" s="25"/>
      <c r="C27" s="25"/>
      <c r="D27" s="18"/>
      <c r="E27" s="25"/>
      <c r="F27" s="25"/>
      <c r="G27" s="17"/>
      <c r="H27" s="17"/>
      <c r="I27" s="17"/>
      <c r="J27" s="25">
        <f>SUM(J25:J26)</f>
        <v>513</v>
      </c>
      <c r="K27" s="18"/>
      <c r="L27" s="11"/>
      <c r="M27" s="25">
        <f>SUM(M25:M26)</f>
        <v>12</v>
      </c>
    </row>
    <row r="28" spans="1:13" ht="12.75" thickTop="1">
      <c r="A28" s="8" t="s">
        <v>89</v>
      </c>
      <c r="B28" s="24">
        <v>3857</v>
      </c>
      <c r="C28" s="24">
        <v>3162</v>
      </c>
      <c r="D28" s="9">
        <f>C28/B28</f>
        <v>0.8198081410422609</v>
      </c>
      <c r="E28" s="24">
        <v>103</v>
      </c>
      <c r="F28" s="24">
        <v>32</v>
      </c>
      <c r="G28" s="8" t="s">
        <v>90</v>
      </c>
      <c r="H28" s="8" t="s">
        <v>21</v>
      </c>
      <c r="I28" s="8" t="s">
        <v>6</v>
      </c>
      <c r="J28" s="24">
        <f>273+332+162+368+96</f>
        <v>1231</v>
      </c>
      <c r="K28" s="9">
        <f>J28/$J$32</f>
        <v>0.40241909120627656</v>
      </c>
      <c r="L28" s="10" t="s">
        <v>351</v>
      </c>
      <c r="M28" s="24">
        <v>11</v>
      </c>
    </row>
    <row r="29" spans="1:13" ht="12">
      <c r="A29" s="8" t="s">
        <v>7</v>
      </c>
      <c r="B29" s="24"/>
      <c r="C29" s="24"/>
      <c r="D29" s="9"/>
      <c r="E29" s="24"/>
      <c r="F29" s="24"/>
      <c r="G29" s="8" t="s">
        <v>91</v>
      </c>
      <c r="H29" s="8" t="s">
        <v>92</v>
      </c>
      <c r="I29" s="8" t="s">
        <v>59</v>
      </c>
      <c r="J29" s="24">
        <f>7+12+5+4+7</f>
        <v>35</v>
      </c>
      <c r="K29" s="9">
        <f>J29/$J$32</f>
        <v>0.011441647597254004</v>
      </c>
      <c r="L29" s="46"/>
      <c r="M29" s="24">
        <v>0</v>
      </c>
    </row>
    <row r="30" spans="1:13" ht="12">
      <c r="A30" s="8" t="s">
        <v>7</v>
      </c>
      <c r="B30" s="24"/>
      <c r="C30" s="24"/>
      <c r="D30" s="9"/>
      <c r="E30" s="24"/>
      <c r="F30" s="24"/>
      <c r="G30" s="8" t="s">
        <v>93</v>
      </c>
      <c r="H30" s="8" t="s">
        <v>94</v>
      </c>
      <c r="I30" s="8" t="s">
        <v>6</v>
      </c>
      <c r="J30" s="24">
        <f>168+131+136+130+113</f>
        <v>678</v>
      </c>
      <c r="K30" s="9">
        <f>J30/$J$32</f>
        <v>0.22164105916966328</v>
      </c>
      <c r="L30" s="46"/>
      <c r="M30" s="24">
        <v>2</v>
      </c>
    </row>
    <row r="31" spans="1:13" ht="12">
      <c r="A31" s="8" t="s">
        <v>7</v>
      </c>
      <c r="B31" s="24"/>
      <c r="C31" s="24"/>
      <c r="D31" s="9"/>
      <c r="E31" s="24"/>
      <c r="F31" s="24"/>
      <c r="G31" s="14" t="s">
        <v>95</v>
      </c>
      <c r="H31" s="14" t="s">
        <v>96</v>
      </c>
      <c r="I31" s="14" t="s">
        <v>6</v>
      </c>
      <c r="J31" s="30">
        <f>298+287+165+165+200</f>
        <v>1115</v>
      </c>
      <c r="K31" s="15">
        <f>J31/$J$32</f>
        <v>0.36449820202680616</v>
      </c>
      <c r="L31" s="47"/>
      <c r="M31" s="30">
        <v>3</v>
      </c>
    </row>
    <row r="32" spans="1:13" s="19" customFormat="1" ht="12">
      <c r="A32" s="22"/>
      <c r="B32" s="28"/>
      <c r="C32" s="28"/>
      <c r="D32" s="23"/>
      <c r="E32" s="28"/>
      <c r="F32" s="28"/>
      <c r="G32" s="22"/>
      <c r="H32" s="22"/>
      <c r="I32" s="22"/>
      <c r="J32" s="28">
        <f>SUM(J28:J31)</f>
        <v>3059</v>
      </c>
      <c r="K32" s="23"/>
      <c r="L32" s="16"/>
      <c r="M32" s="28">
        <f>SUM(M28:M31)</f>
        <v>16</v>
      </c>
    </row>
    <row r="36" spans="1:13" ht="12.75">
      <c r="A36" s="76"/>
      <c r="B36" s="77"/>
      <c r="C36" s="77"/>
      <c r="D36" s="78"/>
      <c r="E36" s="77"/>
      <c r="F36" s="77"/>
      <c r="G36" s="79"/>
      <c r="H36" s="79"/>
      <c r="I36" s="79"/>
      <c r="J36" s="77"/>
      <c r="K36" s="78"/>
      <c r="L36" s="79"/>
      <c r="M36" s="77"/>
    </row>
    <row r="37" spans="1:13" ht="12">
      <c r="A37" s="80"/>
      <c r="B37" s="81"/>
      <c r="C37" s="81"/>
      <c r="D37" s="82"/>
      <c r="E37" s="80"/>
      <c r="F37" s="80"/>
      <c r="G37" s="80"/>
      <c r="H37" s="80"/>
      <c r="I37" s="80"/>
      <c r="J37" s="81"/>
      <c r="K37" s="83"/>
      <c r="L37" s="80"/>
      <c r="M37" s="80"/>
    </row>
    <row r="38" spans="1:13" ht="12">
      <c r="A38" s="79"/>
      <c r="B38" s="79"/>
      <c r="C38" s="79"/>
      <c r="D38" s="79"/>
      <c r="E38" s="79"/>
      <c r="F38" s="79"/>
      <c r="G38" s="79"/>
      <c r="H38" s="79"/>
      <c r="I38" s="79"/>
      <c r="J38" s="79"/>
      <c r="K38" s="78"/>
      <c r="L38" s="84"/>
      <c r="M38" s="79"/>
    </row>
    <row r="39" spans="1:13" ht="12">
      <c r="A39" s="79"/>
      <c r="B39" s="79"/>
      <c r="C39" s="79"/>
      <c r="D39" s="79"/>
      <c r="E39" s="79"/>
      <c r="F39" s="79"/>
      <c r="G39" s="79"/>
      <c r="H39" s="79"/>
      <c r="I39" s="79"/>
      <c r="J39" s="79"/>
      <c r="K39" s="78"/>
      <c r="L39" s="79"/>
      <c r="M39" s="79"/>
    </row>
    <row r="40" spans="1:13" ht="12">
      <c r="A40" s="85"/>
      <c r="B40" s="85"/>
      <c r="C40" s="85"/>
      <c r="D40" s="85"/>
      <c r="E40" s="85"/>
      <c r="F40" s="85"/>
      <c r="G40" s="85"/>
      <c r="H40" s="85"/>
      <c r="I40" s="85"/>
      <c r="J40" s="85"/>
      <c r="K40" s="86"/>
      <c r="L40" s="85"/>
      <c r="M40" s="85"/>
    </row>
  </sheetData>
  <printOptions horizontalCentered="1"/>
  <pageMargins left="0.7874015748031497" right="0.7874015748031497" top="0.7874015748031497" bottom="0.7874015748031497" header="0.5118110236220472" footer="0.5118110236220472"/>
  <pageSetup fitToHeight="1" fitToWidth="1" orientation="landscape" paperSize="9" scale="91" r:id="rId1"/>
  <headerFooter alignWithMargins="0">
    <oddHeader>&amp;CElezioni comunali 26/05/2002. ASTI_comuni inferiori 1° turno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0:M14"/>
  <sheetViews>
    <sheetView workbookViewId="0" topLeftCell="A1">
      <selection activeCell="A1" sqref="A1:IV3"/>
    </sheetView>
  </sheetViews>
  <sheetFormatPr defaultColWidth="9.140625" defaultRowHeight="12.75"/>
  <cols>
    <col min="1" max="1" width="19.28125" style="0" bestFit="1" customWidth="1"/>
    <col min="2" max="3" width="6.7109375" style="0" bestFit="1" customWidth="1"/>
    <col min="4" max="4" width="8.421875" style="0" bestFit="1" customWidth="1"/>
    <col min="5" max="5" width="7.57421875" style="0" bestFit="1" customWidth="1"/>
    <col min="6" max="6" width="4.421875" style="0" bestFit="1" customWidth="1"/>
    <col min="7" max="8" width="12.28125" style="0" bestFit="1" customWidth="1"/>
    <col min="9" max="9" width="19.57421875" style="0" bestFit="1" customWidth="1"/>
    <col min="10" max="10" width="4.140625" style="0" bestFit="1" customWidth="1"/>
    <col min="11" max="11" width="6.57421875" style="0" bestFit="1" customWidth="1"/>
    <col min="12" max="12" width="7.57421875" style="0" bestFit="1" customWidth="1"/>
    <col min="13" max="13" width="5.57421875" style="0" bestFit="1" customWidth="1"/>
  </cols>
  <sheetData>
    <row r="10" spans="1:13" ht="12.75">
      <c r="A10" s="55" t="s">
        <v>358</v>
      </c>
      <c r="B10" s="29"/>
      <c r="C10" s="29"/>
      <c r="D10" s="6"/>
      <c r="E10" s="29"/>
      <c r="F10" s="29"/>
      <c r="G10" s="3"/>
      <c r="H10" s="3"/>
      <c r="I10" s="3"/>
      <c r="J10" s="29"/>
      <c r="K10" s="6"/>
      <c r="L10" s="3"/>
      <c r="M10" s="29"/>
    </row>
    <row r="11" spans="1:13" ht="24">
      <c r="A11" s="36" t="s">
        <v>0</v>
      </c>
      <c r="B11" s="37" t="s">
        <v>347</v>
      </c>
      <c r="C11" s="37" t="s">
        <v>348</v>
      </c>
      <c r="D11" s="38" t="s">
        <v>349</v>
      </c>
      <c r="E11" s="36" t="s">
        <v>350</v>
      </c>
      <c r="F11" s="36" t="s">
        <v>1</v>
      </c>
      <c r="G11" s="36" t="s">
        <v>352</v>
      </c>
      <c r="H11" s="36" t="s">
        <v>353</v>
      </c>
      <c r="I11" s="36" t="s">
        <v>354</v>
      </c>
      <c r="J11" s="37" t="s">
        <v>355</v>
      </c>
      <c r="K11" s="39" t="s">
        <v>356</v>
      </c>
      <c r="L11" s="36" t="s">
        <v>2</v>
      </c>
      <c r="M11" s="36" t="s">
        <v>97</v>
      </c>
    </row>
    <row r="12" spans="1:13" ht="12.75">
      <c r="A12" s="51" t="s">
        <v>98</v>
      </c>
      <c r="B12" s="51">
        <v>212</v>
      </c>
      <c r="C12" s="51">
        <v>176</v>
      </c>
      <c r="D12" s="51">
        <v>83.02</v>
      </c>
      <c r="E12" s="51">
        <v>2</v>
      </c>
      <c r="F12" s="51">
        <v>5</v>
      </c>
      <c r="G12" s="51" t="s">
        <v>99</v>
      </c>
      <c r="H12" s="51" t="s">
        <v>100</v>
      </c>
      <c r="I12" s="51" t="s">
        <v>6</v>
      </c>
      <c r="J12" s="51">
        <v>147</v>
      </c>
      <c r="K12" s="52">
        <f>J12/$J$14</f>
        <v>0.8698224852071006</v>
      </c>
      <c r="L12" s="75" t="s">
        <v>351</v>
      </c>
      <c r="M12" s="51">
        <v>8</v>
      </c>
    </row>
    <row r="13" spans="1:13" ht="12.75">
      <c r="A13" s="8" t="s">
        <v>7</v>
      </c>
      <c r="B13" s="8"/>
      <c r="C13" s="8"/>
      <c r="D13" s="8"/>
      <c r="E13" s="8"/>
      <c r="F13" s="8"/>
      <c r="G13" s="8" t="s">
        <v>101</v>
      </c>
      <c r="H13" s="8" t="s">
        <v>102</v>
      </c>
      <c r="I13" s="8" t="s">
        <v>103</v>
      </c>
      <c r="J13" s="8">
        <v>22</v>
      </c>
      <c r="K13" s="9">
        <f>J13/$J$14</f>
        <v>0.1301775147928994</v>
      </c>
      <c r="L13" s="8"/>
      <c r="M13" s="8">
        <v>4</v>
      </c>
    </row>
    <row r="14" spans="1:13" ht="18" customHeight="1">
      <c r="A14" s="22"/>
      <c r="B14" s="22"/>
      <c r="C14" s="22"/>
      <c r="D14" s="22"/>
      <c r="E14" s="22"/>
      <c r="F14" s="22"/>
      <c r="G14" s="53"/>
      <c r="H14" s="53"/>
      <c r="I14" s="53"/>
      <c r="J14" s="53">
        <f>SUM(J12:J13)</f>
        <v>169</v>
      </c>
      <c r="K14" s="54"/>
      <c r="L14" s="53"/>
      <c r="M14" s="53">
        <f>SUM(M12:M13)</f>
        <v>12</v>
      </c>
    </row>
  </sheetData>
  <printOptions horizontalCentered="1"/>
  <pageMargins left="0.7874015748031497" right="0.7874015748031497" top="0.984251968503937" bottom="0.984251968503937" header="0.5118110236220472" footer="0.5118110236220472"/>
  <pageSetup orientation="landscape" paperSize="9" r:id="rId1"/>
  <headerFooter alignWithMargins="0">
    <oddHeader>&amp;CElezioni comunali 26/05/2002. BIELLA_comuni inferiori 1° turno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4"/>
  <dimension ref="A1:M42"/>
  <sheetViews>
    <sheetView tabSelected="1" workbookViewId="0" topLeftCell="A1">
      <selection activeCell="N6" sqref="N6"/>
    </sheetView>
  </sheetViews>
  <sheetFormatPr defaultColWidth="9.140625" defaultRowHeight="12.75"/>
  <cols>
    <col min="1" max="1" width="20.7109375" style="3" bestFit="1" customWidth="1"/>
    <col min="2" max="2" width="6.57421875" style="29" bestFit="1" customWidth="1"/>
    <col min="3" max="3" width="6.7109375" style="29" bestFit="1" customWidth="1"/>
    <col min="4" max="4" width="8.28125" style="6" customWidth="1"/>
    <col min="5" max="5" width="7.421875" style="29" customWidth="1"/>
    <col min="6" max="6" width="4.8515625" style="29" bestFit="1" customWidth="1"/>
    <col min="7" max="7" width="11.28125" style="3" bestFit="1" customWidth="1"/>
    <col min="8" max="8" width="11.140625" style="3" customWidth="1"/>
    <col min="9" max="9" width="21.421875" style="3" bestFit="1" customWidth="1"/>
    <col min="10" max="10" width="5.421875" style="29" bestFit="1" customWidth="1"/>
    <col min="11" max="11" width="9.00390625" style="6" bestFit="1" customWidth="1"/>
    <col min="12" max="12" width="7.8515625" style="49" bestFit="1" customWidth="1"/>
    <col min="13" max="13" width="5.57421875" style="3" bestFit="1" customWidth="1"/>
    <col min="14" max="16384" width="9.140625" style="3" customWidth="1"/>
  </cols>
  <sheetData>
    <row r="1" spans="1:13" s="50" customFormat="1" ht="27" customHeight="1">
      <c r="A1" s="36" t="s">
        <v>0</v>
      </c>
      <c r="B1" s="37" t="s">
        <v>347</v>
      </c>
      <c r="C1" s="37" t="s">
        <v>348</v>
      </c>
      <c r="D1" s="44" t="s">
        <v>349</v>
      </c>
      <c r="E1" s="37" t="s">
        <v>350</v>
      </c>
      <c r="F1" s="37" t="s">
        <v>1</v>
      </c>
      <c r="G1" s="36" t="s">
        <v>352</v>
      </c>
      <c r="H1" s="36" t="s">
        <v>353</v>
      </c>
      <c r="I1" s="36" t="s">
        <v>354</v>
      </c>
      <c r="J1" s="37" t="s">
        <v>355</v>
      </c>
      <c r="K1" s="43" t="s">
        <v>356</v>
      </c>
      <c r="L1" s="36" t="s">
        <v>2</v>
      </c>
      <c r="M1" s="36" t="s">
        <v>97</v>
      </c>
    </row>
    <row r="2" spans="1:13" ht="12">
      <c r="A2" s="8" t="s">
        <v>104</v>
      </c>
      <c r="B2" s="24">
        <v>4581</v>
      </c>
      <c r="C2" s="24">
        <v>3781</v>
      </c>
      <c r="D2" s="9">
        <v>82.5</v>
      </c>
      <c r="E2" s="24">
        <v>125</v>
      </c>
      <c r="F2" s="24">
        <v>47</v>
      </c>
      <c r="G2" s="8" t="s">
        <v>105</v>
      </c>
      <c r="H2" s="8" t="s">
        <v>106</v>
      </c>
      <c r="I2" s="8" t="s">
        <v>107</v>
      </c>
      <c r="J2" s="24">
        <v>1279</v>
      </c>
      <c r="K2" s="9">
        <f>J2/$J$6</f>
        <v>0.349835886214442</v>
      </c>
      <c r="L2" s="10" t="s">
        <v>351</v>
      </c>
      <c r="M2" s="8">
        <v>11</v>
      </c>
    </row>
    <row r="3" spans="1:13" ht="12">
      <c r="A3" s="8" t="s">
        <v>7</v>
      </c>
      <c r="B3" s="24"/>
      <c r="C3" s="24"/>
      <c r="D3" s="9"/>
      <c r="E3" s="24"/>
      <c r="F3" s="24"/>
      <c r="G3" s="8" t="s">
        <v>108</v>
      </c>
      <c r="H3" s="8" t="s">
        <v>109</v>
      </c>
      <c r="I3" s="8" t="s">
        <v>6</v>
      </c>
      <c r="J3" s="24">
        <v>555</v>
      </c>
      <c r="K3" s="9">
        <f>J3/$J$6</f>
        <v>0.15180525164113787</v>
      </c>
      <c r="L3" s="46"/>
      <c r="M3" s="8">
        <v>1</v>
      </c>
    </row>
    <row r="4" spans="1:13" ht="12">
      <c r="A4" s="8" t="s">
        <v>7</v>
      </c>
      <c r="B4" s="24"/>
      <c r="C4" s="24"/>
      <c r="D4" s="9"/>
      <c r="E4" s="24"/>
      <c r="F4" s="24"/>
      <c r="G4" s="8" t="s">
        <v>110</v>
      </c>
      <c r="H4" s="8" t="s">
        <v>111</v>
      </c>
      <c r="I4" s="8" t="s">
        <v>6</v>
      </c>
      <c r="J4" s="24">
        <v>1046</v>
      </c>
      <c r="K4" s="9">
        <f>J4/$J$6</f>
        <v>0.2861050328227571</v>
      </c>
      <c r="L4" s="46"/>
      <c r="M4" s="8">
        <v>2</v>
      </c>
    </row>
    <row r="5" spans="1:13" ht="12">
      <c r="A5" s="8" t="s">
        <v>7</v>
      </c>
      <c r="B5" s="24"/>
      <c r="C5" s="24"/>
      <c r="D5" s="9"/>
      <c r="E5" s="24"/>
      <c r="F5" s="24"/>
      <c r="G5" s="14" t="s">
        <v>112</v>
      </c>
      <c r="H5" s="14" t="s">
        <v>113</v>
      </c>
      <c r="I5" s="14" t="s">
        <v>114</v>
      </c>
      <c r="J5" s="30">
        <v>776</v>
      </c>
      <c r="K5" s="15">
        <f>J5/$J$6</f>
        <v>0.212253829321663</v>
      </c>
      <c r="L5" s="47"/>
      <c r="M5" s="14">
        <v>2</v>
      </c>
    </row>
    <row r="6" spans="1:13" s="19" customFormat="1" ht="12.75" thickBot="1">
      <c r="A6" s="17"/>
      <c r="B6" s="25"/>
      <c r="C6" s="25"/>
      <c r="D6" s="18"/>
      <c r="E6" s="25"/>
      <c r="F6" s="25"/>
      <c r="G6" s="17"/>
      <c r="H6" s="17"/>
      <c r="I6" s="17"/>
      <c r="J6" s="25">
        <f>SUM(J2:J5)</f>
        <v>3656</v>
      </c>
      <c r="K6" s="18"/>
      <c r="L6" s="11"/>
      <c r="M6" s="17">
        <f>SUM(M2:M5)</f>
        <v>16</v>
      </c>
    </row>
    <row r="7" spans="1:13" ht="12.75" thickTop="1">
      <c r="A7" s="8" t="s">
        <v>115</v>
      </c>
      <c r="B7" s="24">
        <v>6076</v>
      </c>
      <c r="C7" s="24">
        <v>4843</v>
      </c>
      <c r="D7" s="9">
        <v>79.8</v>
      </c>
      <c r="E7" s="24">
        <v>231</v>
      </c>
      <c r="F7" s="24">
        <v>70</v>
      </c>
      <c r="G7" s="8" t="s">
        <v>116</v>
      </c>
      <c r="H7" s="8" t="s">
        <v>117</v>
      </c>
      <c r="I7" s="8" t="s">
        <v>83</v>
      </c>
      <c r="J7" s="24">
        <v>1016</v>
      </c>
      <c r="K7" s="9">
        <f>J7/$J$12</f>
        <v>0.22029488291413704</v>
      </c>
      <c r="L7" s="46"/>
      <c r="M7" s="8">
        <v>2</v>
      </c>
    </row>
    <row r="8" spans="1:13" ht="12">
      <c r="A8" s="8" t="s">
        <v>7</v>
      </c>
      <c r="B8" s="24"/>
      <c r="C8" s="24"/>
      <c r="D8" s="9"/>
      <c r="E8" s="24"/>
      <c r="F8" s="24"/>
      <c r="G8" s="8" t="s">
        <v>118</v>
      </c>
      <c r="H8" s="8" t="s">
        <v>119</v>
      </c>
      <c r="I8" s="8" t="s">
        <v>6</v>
      </c>
      <c r="J8" s="24">
        <v>848</v>
      </c>
      <c r="K8" s="9">
        <f>J8/$J$12</f>
        <v>0.18386816999132696</v>
      </c>
      <c r="L8" s="46"/>
      <c r="M8" s="8">
        <v>1</v>
      </c>
    </row>
    <row r="9" spans="1:13" ht="12">
      <c r="A9" s="8" t="s">
        <v>7</v>
      </c>
      <c r="B9" s="24"/>
      <c r="C9" s="24"/>
      <c r="D9" s="9"/>
      <c r="E9" s="24"/>
      <c r="F9" s="24"/>
      <c r="G9" s="8" t="s">
        <v>120</v>
      </c>
      <c r="H9" s="8" t="s">
        <v>121</v>
      </c>
      <c r="I9" s="8" t="s">
        <v>6</v>
      </c>
      <c r="J9" s="24">
        <v>215</v>
      </c>
      <c r="K9" s="9">
        <f>J9/$J$12</f>
        <v>0.04661751951431049</v>
      </c>
      <c r="L9" s="46"/>
      <c r="M9" s="8">
        <v>0</v>
      </c>
    </row>
    <row r="10" spans="1:13" ht="12">
      <c r="A10" s="8" t="s">
        <v>7</v>
      </c>
      <c r="B10" s="24"/>
      <c r="C10" s="24"/>
      <c r="D10" s="9"/>
      <c r="E10" s="24"/>
      <c r="F10" s="24"/>
      <c r="G10" s="8" t="s">
        <v>122</v>
      </c>
      <c r="H10" s="8" t="s">
        <v>123</v>
      </c>
      <c r="I10" s="8" t="s">
        <v>124</v>
      </c>
      <c r="J10" s="24">
        <v>1562</v>
      </c>
      <c r="K10" s="9">
        <f>J10/$J$12</f>
        <v>0.33868169991326974</v>
      </c>
      <c r="L10" s="10" t="s">
        <v>351</v>
      </c>
      <c r="M10" s="8">
        <v>11</v>
      </c>
    </row>
    <row r="11" spans="1:13" ht="12">
      <c r="A11" s="8" t="s">
        <v>7</v>
      </c>
      <c r="B11" s="24"/>
      <c r="C11" s="24"/>
      <c r="D11" s="9"/>
      <c r="E11" s="24"/>
      <c r="F11" s="24"/>
      <c r="G11" s="14" t="s">
        <v>125</v>
      </c>
      <c r="H11" s="14" t="s">
        <v>126</v>
      </c>
      <c r="I11" s="14" t="s">
        <v>107</v>
      </c>
      <c r="J11" s="30">
        <v>971</v>
      </c>
      <c r="K11" s="9">
        <f>J11/$J$12</f>
        <v>0.21053772766695578</v>
      </c>
      <c r="L11" s="47"/>
      <c r="M11" s="14">
        <v>2</v>
      </c>
    </row>
    <row r="12" spans="1:13" s="19" customFormat="1" ht="12.75" thickBot="1">
      <c r="A12" s="17"/>
      <c r="B12" s="25"/>
      <c r="C12" s="25"/>
      <c r="D12" s="18"/>
      <c r="E12" s="25"/>
      <c r="F12" s="25"/>
      <c r="G12" s="17"/>
      <c r="H12" s="17"/>
      <c r="I12" s="17"/>
      <c r="J12" s="25">
        <f>SUM(J7:J11)</f>
        <v>4612</v>
      </c>
      <c r="K12" s="35"/>
      <c r="L12" s="11"/>
      <c r="M12" s="17">
        <f>SUM(M7:M11)</f>
        <v>16</v>
      </c>
    </row>
    <row r="13" spans="1:13" ht="12.75" thickTop="1">
      <c r="A13" s="8" t="s">
        <v>127</v>
      </c>
      <c r="B13" s="24">
        <v>2722</v>
      </c>
      <c r="C13" s="24">
        <v>2237</v>
      </c>
      <c r="D13" s="9">
        <v>82.2</v>
      </c>
      <c r="E13" s="24">
        <v>104</v>
      </c>
      <c r="F13" s="24">
        <v>39</v>
      </c>
      <c r="G13" s="8" t="s">
        <v>128</v>
      </c>
      <c r="H13" s="8" t="s">
        <v>109</v>
      </c>
      <c r="I13" s="8" t="s">
        <v>6</v>
      </c>
      <c r="J13" s="24">
        <v>917</v>
      </c>
      <c r="K13" s="13">
        <f>J13/$J$15</f>
        <v>0.42991092358180966</v>
      </c>
      <c r="L13" s="46"/>
      <c r="M13" s="8">
        <v>5</v>
      </c>
    </row>
    <row r="14" spans="1:13" ht="12">
      <c r="A14" s="8" t="s">
        <v>7</v>
      </c>
      <c r="B14" s="24"/>
      <c r="C14" s="24"/>
      <c r="D14" s="9"/>
      <c r="E14" s="24"/>
      <c r="F14" s="24"/>
      <c r="G14" s="14" t="s">
        <v>129</v>
      </c>
      <c r="H14" s="14" t="s">
        <v>130</v>
      </c>
      <c r="I14" s="14" t="s">
        <v>131</v>
      </c>
      <c r="J14" s="30">
        <v>1216</v>
      </c>
      <c r="K14" s="15">
        <f>J14/$J$15</f>
        <v>0.5700890764181903</v>
      </c>
      <c r="L14" s="16" t="s">
        <v>351</v>
      </c>
      <c r="M14" s="14">
        <v>11</v>
      </c>
    </row>
    <row r="15" spans="1:13" s="19" customFormat="1" ht="12.75" thickBot="1">
      <c r="A15" s="17"/>
      <c r="B15" s="25"/>
      <c r="C15" s="25"/>
      <c r="D15" s="18"/>
      <c r="E15" s="25"/>
      <c r="F15" s="25"/>
      <c r="G15" s="17"/>
      <c r="H15" s="17"/>
      <c r="I15" s="17"/>
      <c r="J15" s="25">
        <f>SUM(J13:J14)</f>
        <v>2133</v>
      </c>
      <c r="K15" s="18"/>
      <c r="L15" s="11"/>
      <c r="M15" s="17">
        <f>SUM(M13:M14)</f>
        <v>16</v>
      </c>
    </row>
    <row r="16" spans="1:13" ht="12.75" thickTop="1">
      <c r="A16" s="8" t="s">
        <v>132</v>
      </c>
      <c r="B16" s="24">
        <v>9410</v>
      </c>
      <c r="C16" s="24">
        <v>7294</v>
      </c>
      <c r="D16" s="9">
        <v>77.5</v>
      </c>
      <c r="E16" s="24">
        <v>254</v>
      </c>
      <c r="F16" s="24">
        <v>68</v>
      </c>
      <c r="G16" s="8" t="s">
        <v>133</v>
      </c>
      <c r="H16" s="8" t="s">
        <v>134</v>
      </c>
      <c r="I16" s="8" t="s">
        <v>135</v>
      </c>
      <c r="J16" s="24">
        <v>2226</v>
      </c>
      <c r="K16" s="9">
        <f>J16/$J$19</f>
        <v>0.31619318181818185</v>
      </c>
      <c r="L16" s="46"/>
      <c r="M16" s="8">
        <v>6</v>
      </c>
    </row>
    <row r="17" spans="1:13" ht="12">
      <c r="A17" s="8" t="s">
        <v>7</v>
      </c>
      <c r="B17" s="24"/>
      <c r="C17" s="24"/>
      <c r="D17" s="9"/>
      <c r="E17" s="24"/>
      <c r="F17" s="24"/>
      <c r="G17" s="8" t="s">
        <v>136</v>
      </c>
      <c r="H17" s="8" t="s">
        <v>137</v>
      </c>
      <c r="I17" s="8" t="s">
        <v>6</v>
      </c>
      <c r="J17" s="24">
        <v>4183</v>
      </c>
      <c r="K17" s="9">
        <f>J17/$J$19</f>
        <v>0.5941761363636363</v>
      </c>
      <c r="L17" s="10" t="s">
        <v>351</v>
      </c>
      <c r="M17" s="8">
        <v>13</v>
      </c>
    </row>
    <row r="18" spans="1:13" ht="12">
      <c r="A18" s="8" t="s">
        <v>7</v>
      </c>
      <c r="B18" s="24"/>
      <c r="C18" s="24"/>
      <c r="D18" s="9"/>
      <c r="E18" s="24"/>
      <c r="F18" s="24"/>
      <c r="G18" s="14" t="s">
        <v>138</v>
      </c>
      <c r="H18" s="14" t="s">
        <v>123</v>
      </c>
      <c r="I18" s="14" t="s">
        <v>139</v>
      </c>
      <c r="J18" s="30">
        <v>631</v>
      </c>
      <c r="K18" s="15">
        <f>J18/$J$19</f>
        <v>0.08963068181818182</v>
      </c>
      <c r="L18" s="47"/>
      <c r="M18" s="14">
        <v>1</v>
      </c>
    </row>
    <row r="19" spans="1:13" s="19" customFormat="1" ht="12.75" thickBot="1">
      <c r="A19" s="17"/>
      <c r="B19" s="25"/>
      <c r="C19" s="25"/>
      <c r="D19" s="18"/>
      <c r="E19" s="25"/>
      <c r="F19" s="25"/>
      <c r="G19" s="17"/>
      <c r="H19" s="17"/>
      <c r="I19" s="17"/>
      <c r="J19" s="25">
        <f>SUM(J16:J18)</f>
        <v>7040</v>
      </c>
      <c r="K19" s="18"/>
      <c r="L19" s="11"/>
      <c r="M19" s="17">
        <f>SUM(M16:M18)</f>
        <v>20</v>
      </c>
    </row>
    <row r="20" spans="1:13" ht="12.75" thickTop="1">
      <c r="A20" s="8" t="s">
        <v>140</v>
      </c>
      <c r="B20" s="24">
        <v>117</v>
      </c>
      <c r="C20" s="24">
        <v>87</v>
      </c>
      <c r="D20" s="9">
        <v>74.3</v>
      </c>
      <c r="E20" s="24">
        <v>7</v>
      </c>
      <c r="F20" s="24">
        <v>1</v>
      </c>
      <c r="G20" s="8" t="s">
        <v>141</v>
      </c>
      <c r="H20" s="8" t="s">
        <v>38</v>
      </c>
      <c r="I20" s="8" t="s">
        <v>6</v>
      </c>
      <c r="J20" s="24">
        <v>76</v>
      </c>
      <c r="K20" s="9">
        <f>J20/$J$22</f>
        <v>0.95</v>
      </c>
      <c r="L20" s="10" t="s">
        <v>351</v>
      </c>
      <c r="M20" s="8">
        <v>8</v>
      </c>
    </row>
    <row r="21" spans="1:13" ht="12">
      <c r="A21" s="8" t="s">
        <v>7</v>
      </c>
      <c r="B21" s="24"/>
      <c r="C21" s="24"/>
      <c r="D21" s="9"/>
      <c r="E21" s="24"/>
      <c r="F21" s="24"/>
      <c r="G21" s="14" t="s">
        <v>142</v>
      </c>
      <c r="H21" s="14" t="s">
        <v>143</v>
      </c>
      <c r="I21" s="14" t="s">
        <v>6</v>
      </c>
      <c r="J21" s="30">
        <v>4</v>
      </c>
      <c r="K21" s="15">
        <f>J21/$J$22</f>
        <v>0.05</v>
      </c>
      <c r="L21" s="47"/>
      <c r="M21" s="14">
        <v>4</v>
      </c>
    </row>
    <row r="22" spans="1:13" s="19" customFormat="1" ht="12.75" thickBot="1">
      <c r="A22" s="17"/>
      <c r="B22" s="25"/>
      <c r="C22" s="25"/>
      <c r="D22" s="18"/>
      <c r="E22" s="25"/>
      <c r="F22" s="25"/>
      <c r="G22" s="17"/>
      <c r="H22" s="17"/>
      <c r="I22" s="17"/>
      <c r="J22" s="25">
        <f>SUM(J20:J21)</f>
        <v>80</v>
      </c>
      <c r="K22" s="18"/>
      <c r="L22" s="11"/>
      <c r="M22" s="17">
        <f>SUM(M20:M21)</f>
        <v>12</v>
      </c>
    </row>
    <row r="23" spans="1:13" ht="12.75" thickTop="1">
      <c r="A23" s="8" t="s">
        <v>144</v>
      </c>
      <c r="B23" s="24">
        <v>80</v>
      </c>
      <c r="C23" s="24">
        <v>73</v>
      </c>
      <c r="D23" s="9">
        <v>91.3</v>
      </c>
      <c r="E23" s="24">
        <v>2</v>
      </c>
      <c r="F23" s="24">
        <v>1</v>
      </c>
      <c r="G23" s="8" t="s">
        <v>145</v>
      </c>
      <c r="H23" s="8" t="s">
        <v>146</v>
      </c>
      <c r="I23" s="8" t="s">
        <v>6</v>
      </c>
      <c r="J23" s="24">
        <v>66</v>
      </c>
      <c r="K23" s="9">
        <f>J23/$J$26</f>
        <v>0.9295774647887324</v>
      </c>
      <c r="L23" s="10" t="s">
        <v>351</v>
      </c>
      <c r="M23" s="8">
        <v>8</v>
      </c>
    </row>
    <row r="24" spans="1:13" ht="12">
      <c r="A24" s="8" t="s">
        <v>7</v>
      </c>
      <c r="B24" s="24"/>
      <c r="C24" s="24"/>
      <c r="D24" s="9"/>
      <c r="E24" s="24"/>
      <c r="F24" s="24"/>
      <c r="G24" s="8" t="s">
        <v>147</v>
      </c>
      <c r="H24" s="8" t="s">
        <v>148</v>
      </c>
      <c r="I24" s="8" t="s">
        <v>54</v>
      </c>
      <c r="J24" s="24">
        <v>4</v>
      </c>
      <c r="K24" s="9">
        <f>J24/$J$26</f>
        <v>0.056338028169014086</v>
      </c>
      <c r="L24" s="46"/>
      <c r="M24" s="8">
        <v>4</v>
      </c>
    </row>
    <row r="25" spans="1:13" ht="12">
      <c r="A25" s="8" t="s">
        <v>7</v>
      </c>
      <c r="B25" s="24"/>
      <c r="C25" s="24"/>
      <c r="D25" s="9"/>
      <c r="E25" s="24"/>
      <c r="F25" s="24"/>
      <c r="G25" s="14" t="s">
        <v>149</v>
      </c>
      <c r="H25" s="14" t="s">
        <v>150</v>
      </c>
      <c r="I25" s="14" t="s">
        <v>12</v>
      </c>
      <c r="J25" s="30">
        <v>1</v>
      </c>
      <c r="K25" s="15">
        <f>J25/$J$26</f>
        <v>0.014084507042253521</v>
      </c>
      <c r="L25" s="47"/>
      <c r="M25" s="14">
        <v>0</v>
      </c>
    </row>
    <row r="26" spans="1:13" s="19" customFormat="1" ht="12.75" thickBot="1">
      <c r="A26" s="17"/>
      <c r="B26" s="25"/>
      <c r="C26" s="25"/>
      <c r="D26" s="18"/>
      <c r="E26" s="25"/>
      <c r="F26" s="25"/>
      <c r="G26" s="17"/>
      <c r="H26" s="17"/>
      <c r="I26" s="17"/>
      <c r="J26" s="25">
        <f>SUM(J23:J25)</f>
        <v>71</v>
      </c>
      <c r="K26" s="18"/>
      <c r="L26" s="11"/>
      <c r="M26" s="17">
        <f>SUM(M23:M25)</f>
        <v>12</v>
      </c>
    </row>
    <row r="27" spans="1:13" ht="12.75" thickTop="1">
      <c r="A27" s="8" t="s">
        <v>151</v>
      </c>
      <c r="B27" s="24">
        <v>817</v>
      </c>
      <c r="C27" s="24">
        <v>647</v>
      </c>
      <c r="D27" s="9">
        <v>79.2</v>
      </c>
      <c r="E27" s="24">
        <v>16</v>
      </c>
      <c r="F27" s="24">
        <v>3</v>
      </c>
      <c r="G27" s="8" t="s">
        <v>152</v>
      </c>
      <c r="H27" s="8" t="s">
        <v>153</v>
      </c>
      <c r="I27" s="8" t="s">
        <v>6</v>
      </c>
      <c r="J27" s="24">
        <v>159</v>
      </c>
      <c r="K27" s="9">
        <f>J27/$J$29</f>
        <v>0.2519809825673534</v>
      </c>
      <c r="L27" s="46"/>
      <c r="M27" s="8">
        <v>4</v>
      </c>
    </row>
    <row r="28" spans="1:13" ht="12">
      <c r="A28" s="8" t="s">
        <v>7</v>
      </c>
      <c r="B28" s="24"/>
      <c r="C28" s="24"/>
      <c r="D28" s="9"/>
      <c r="E28" s="24"/>
      <c r="F28" s="24"/>
      <c r="G28" s="14" t="s">
        <v>154</v>
      </c>
      <c r="H28" s="14" t="s">
        <v>155</v>
      </c>
      <c r="I28" s="14" t="s">
        <v>6</v>
      </c>
      <c r="J28" s="30">
        <v>472</v>
      </c>
      <c r="K28" s="15">
        <f>J28/$J$29</f>
        <v>0.7480190174326465</v>
      </c>
      <c r="L28" s="16" t="s">
        <v>351</v>
      </c>
      <c r="M28" s="14">
        <v>8</v>
      </c>
    </row>
    <row r="29" spans="1:13" s="19" customFormat="1" ht="12.75" thickBot="1">
      <c r="A29" s="17"/>
      <c r="B29" s="25"/>
      <c r="C29" s="25"/>
      <c r="D29" s="18"/>
      <c r="E29" s="25"/>
      <c r="F29" s="25"/>
      <c r="G29" s="17"/>
      <c r="H29" s="17"/>
      <c r="I29" s="17"/>
      <c r="J29" s="25">
        <f>SUM(J27:J28)</f>
        <v>631</v>
      </c>
      <c r="K29" s="18"/>
      <c r="L29" s="11"/>
      <c r="M29" s="17">
        <f>SUM(M27:M28)</f>
        <v>12</v>
      </c>
    </row>
    <row r="30" spans="1:13" ht="12.75" thickTop="1">
      <c r="A30" s="8" t="s">
        <v>156</v>
      </c>
      <c r="B30" s="24">
        <v>1013</v>
      </c>
      <c r="C30" s="24">
        <v>907</v>
      </c>
      <c r="D30" s="9">
        <v>89.5</v>
      </c>
      <c r="E30" s="24">
        <v>24</v>
      </c>
      <c r="F30" s="24">
        <v>6</v>
      </c>
      <c r="G30" s="8" t="s">
        <v>157</v>
      </c>
      <c r="H30" s="8" t="s">
        <v>359</v>
      </c>
      <c r="I30" s="8" t="s">
        <v>6</v>
      </c>
      <c r="J30" s="24">
        <v>332</v>
      </c>
      <c r="K30" s="9">
        <f>J30/$J$33</f>
        <v>0.37599093997734995</v>
      </c>
      <c r="L30" s="46"/>
      <c r="M30" s="8">
        <v>3</v>
      </c>
    </row>
    <row r="31" spans="1:13" ht="12">
      <c r="A31" s="8" t="s">
        <v>7</v>
      </c>
      <c r="B31" s="24"/>
      <c r="C31" s="24"/>
      <c r="D31" s="9"/>
      <c r="E31" s="24"/>
      <c r="F31" s="24"/>
      <c r="G31" s="8" t="s">
        <v>158</v>
      </c>
      <c r="H31" s="8" t="s">
        <v>159</v>
      </c>
      <c r="I31" s="8" t="s">
        <v>6</v>
      </c>
      <c r="J31" s="24">
        <v>370</v>
      </c>
      <c r="K31" s="9">
        <f>J31/$J$33</f>
        <v>0.4190260475651189</v>
      </c>
      <c r="L31" s="10" t="s">
        <v>351</v>
      </c>
      <c r="M31" s="8">
        <v>8</v>
      </c>
    </row>
    <row r="32" spans="1:13" ht="12">
      <c r="A32" s="8" t="s">
        <v>7</v>
      </c>
      <c r="B32" s="24"/>
      <c r="C32" s="24"/>
      <c r="D32" s="9"/>
      <c r="E32" s="24"/>
      <c r="F32" s="24"/>
      <c r="G32" s="14" t="s">
        <v>158</v>
      </c>
      <c r="H32" s="14" t="s">
        <v>160</v>
      </c>
      <c r="I32" s="14" t="s">
        <v>6</v>
      </c>
      <c r="J32" s="30">
        <v>181</v>
      </c>
      <c r="K32" s="15">
        <f>J32/$J$33</f>
        <v>0.20498301245753114</v>
      </c>
      <c r="L32" s="47"/>
      <c r="M32" s="14">
        <v>1</v>
      </c>
    </row>
    <row r="33" spans="1:13" s="19" customFormat="1" ht="12.75" thickBot="1">
      <c r="A33" s="17"/>
      <c r="B33" s="25"/>
      <c r="C33" s="25"/>
      <c r="D33" s="18"/>
      <c r="E33" s="25"/>
      <c r="F33" s="25"/>
      <c r="G33" s="17"/>
      <c r="H33" s="17"/>
      <c r="I33" s="17"/>
      <c r="J33" s="25">
        <f>SUM(J30:J32)</f>
        <v>883</v>
      </c>
      <c r="K33" s="18"/>
      <c r="L33" s="11"/>
      <c r="M33" s="17">
        <f>SUM(M30:M32)</f>
        <v>12</v>
      </c>
    </row>
    <row r="34" spans="1:13" ht="12.75" thickTop="1">
      <c r="A34" s="8" t="s">
        <v>161</v>
      </c>
      <c r="B34" s="24">
        <v>785</v>
      </c>
      <c r="C34" s="24">
        <v>629</v>
      </c>
      <c r="D34" s="9">
        <v>80.1</v>
      </c>
      <c r="E34" s="24">
        <v>77</v>
      </c>
      <c r="F34" s="24">
        <v>35</v>
      </c>
      <c r="G34" s="14" t="s">
        <v>162</v>
      </c>
      <c r="H34" s="14" t="s">
        <v>66</v>
      </c>
      <c r="I34" s="14" t="s">
        <v>6</v>
      </c>
      <c r="J34" s="30">
        <v>552</v>
      </c>
      <c r="K34" s="15">
        <f>J34/$J$35</f>
        <v>1</v>
      </c>
      <c r="L34" s="34" t="s">
        <v>351</v>
      </c>
      <c r="M34" s="14">
        <v>12</v>
      </c>
    </row>
    <row r="35" spans="1:13" s="19" customFormat="1" ht="12.75" thickBot="1">
      <c r="A35" s="17"/>
      <c r="B35" s="25"/>
      <c r="C35" s="25"/>
      <c r="D35" s="18"/>
      <c r="E35" s="25"/>
      <c r="F35" s="25"/>
      <c r="G35" s="17"/>
      <c r="H35" s="17"/>
      <c r="I35" s="17"/>
      <c r="J35" s="25">
        <f>SUM(J34)</f>
        <v>552</v>
      </c>
      <c r="K35" s="18"/>
      <c r="L35" s="11"/>
      <c r="M35" s="17">
        <f>SUM(M34)</f>
        <v>12</v>
      </c>
    </row>
    <row r="36" spans="1:13" ht="12.75" thickTop="1">
      <c r="A36" s="8" t="s">
        <v>163</v>
      </c>
      <c r="B36" s="24">
        <v>8094</v>
      </c>
      <c r="C36" s="24">
        <v>6488</v>
      </c>
      <c r="D36" s="9">
        <v>80.2</v>
      </c>
      <c r="E36" s="24">
        <v>231</v>
      </c>
      <c r="F36" s="24">
        <v>56</v>
      </c>
      <c r="G36" s="8" t="s">
        <v>164</v>
      </c>
      <c r="H36" s="8" t="s">
        <v>50</v>
      </c>
      <c r="I36" s="8" t="s">
        <v>6</v>
      </c>
      <c r="J36" s="24">
        <v>989</v>
      </c>
      <c r="K36" s="9">
        <f>J36/$J$40</f>
        <v>0.1580629694741889</v>
      </c>
      <c r="L36" s="46"/>
      <c r="M36" s="8">
        <v>2</v>
      </c>
    </row>
    <row r="37" spans="1:13" ht="12">
      <c r="A37" s="8" t="s">
        <v>7</v>
      </c>
      <c r="B37" s="24"/>
      <c r="C37" s="24"/>
      <c r="D37" s="9"/>
      <c r="E37" s="24"/>
      <c r="F37" s="24"/>
      <c r="G37" s="8" t="s">
        <v>165</v>
      </c>
      <c r="H37" s="8" t="s">
        <v>166</v>
      </c>
      <c r="I37" s="8" t="s">
        <v>83</v>
      </c>
      <c r="J37" s="24">
        <v>248</v>
      </c>
      <c r="K37" s="9">
        <f>J37/$J$40</f>
        <v>0.039635608118906825</v>
      </c>
      <c r="L37" s="46"/>
      <c r="M37" s="8">
        <v>0</v>
      </c>
    </row>
    <row r="38" spans="1:13" ht="12">
      <c r="A38" s="8" t="s">
        <v>7</v>
      </c>
      <c r="B38" s="24"/>
      <c r="C38" s="24"/>
      <c r="D38" s="9"/>
      <c r="E38" s="24"/>
      <c r="F38" s="24"/>
      <c r="G38" s="8" t="s">
        <v>167</v>
      </c>
      <c r="H38" s="8" t="s">
        <v>168</v>
      </c>
      <c r="I38" s="8" t="s">
        <v>6</v>
      </c>
      <c r="J38" s="24">
        <v>1906</v>
      </c>
      <c r="K38" s="9">
        <f>J38/$J$40</f>
        <v>0.3046188269138565</v>
      </c>
      <c r="L38" s="46"/>
      <c r="M38" s="8">
        <v>3</v>
      </c>
    </row>
    <row r="39" spans="1:13" ht="12">
      <c r="A39" s="8" t="s">
        <v>7</v>
      </c>
      <c r="B39" s="24"/>
      <c r="C39" s="24"/>
      <c r="D39" s="9"/>
      <c r="E39" s="24"/>
      <c r="F39" s="24"/>
      <c r="G39" s="14" t="s">
        <v>169</v>
      </c>
      <c r="H39" s="14" t="s">
        <v>170</v>
      </c>
      <c r="I39" s="14" t="s">
        <v>6</v>
      </c>
      <c r="J39" s="30">
        <v>3114</v>
      </c>
      <c r="K39" s="15">
        <f>J39/$J$40</f>
        <v>0.4976825954930478</v>
      </c>
      <c r="L39" s="16" t="s">
        <v>351</v>
      </c>
      <c r="M39" s="14">
        <v>11</v>
      </c>
    </row>
    <row r="40" spans="1:13" s="19" customFormat="1" ht="12.75" thickBot="1">
      <c r="A40" s="17"/>
      <c r="B40" s="25"/>
      <c r="C40" s="25"/>
      <c r="D40" s="18"/>
      <c r="E40" s="25"/>
      <c r="F40" s="25"/>
      <c r="G40" s="17"/>
      <c r="H40" s="17"/>
      <c r="I40" s="17"/>
      <c r="J40" s="25">
        <f>SUM(J36:J39)</f>
        <v>6257</v>
      </c>
      <c r="K40" s="18"/>
      <c r="L40" s="11"/>
      <c r="M40" s="17">
        <f>SUM(M36:M39)</f>
        <v>16</v>
      </c>
    </row>
    <row r="41" spans="1:13" ht="12.75" thickTop="1">
      <c r="A41" s="8" t="s">
        <v>171</v>
      </c>
      <c r="B41" s="24">
        <v>97</v>
      </c>
      <c r="C41" s="24">
        <v>64</v>
      </c>
      <c r="D41" s="9">
        <v>66</v>
      </c>
      <c r="E41" s="24">
        <v>2</v>
      </c>
      <c r="F41" s="24">
        <v>2</v>
      </c>
      <c r="G41" s="14" t="s">
        <v>172</v>
      </c>
      <c r="H41" s="14" t="s">
        <v>173</v>
      </c>
      <c r="I41" s="14" t="s">
        <v>6</v>
      </c>
      <c r="J41" s="30">
        <v>62</v>
      </c>
      <c r="K41" s="15">
        <f>J41/$J$42</f>
        <v>1</v>
      </c>
      <c r="L41" s="34" t="s">
        <v>351</v>
      </c>
      <c r="M41" s="14">
        <v>10</v>
      </c>
    </row>
    <row r="42" spans="1:13" s="19" customFormat="1" ht="12">
      <c r="A42" s="22"/>
      <c r="B42" s="28"/>
      <c r="C42" s="28"/>
      <c r="D42" s="23"/>
      <c r="E42" s="28"/>
      <c r="F42" s="28"/>
      <c r="G42" s="22"/>
      <c r="H42" s="22"/>
      <c r="I42" s="22"/>
      <c r="J42" s="28">
        <f>SUM(J41)</f>
        <v>62</v>
      </c>
      <c r="K42" s="23"/>
      <c r="L42" s="16"/>
      <c r="M42" s="22">
        <f>SUM(M41)</f>
        <v>10</v>
      </c>
    </row>
  </sheetData>
  <printOptions horizontalCentered="1"/>
  <pageMargins left="0.7874015748031497" right="0.7874015748031497" top="0.7874015748031497" bottom="0.5905511811023623" header="0.31496062992125984" footer="0.5118110236220472"/>
  <pageSetup orientation="landscape" paperSize="9" scale="95" r:id="rId1"/>
  <headerFooter alignWithMargins="0">
    <oddHeader>&amp;CElezioni comunali 26/05/2002. CUNEO_comuni inferiori 1° turno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5"/>
  <dimension ref="A6:M21"/>
  <sheetViews>
    <sheetView workbookViewId="0" topLeftCell="A1">
      <selection activeCell="C3" sqref="C3"/>
    </sheetView>
  </sheetViews>
  <sheetFormatPr defaultColWidth="9.140625" defaultRowHeight="12.75"/>
  <cols>
    <col min="1" max="1" width="16.7109375" style="3" bestFit="1" customWidth="1"/>
    <col min="2" max="3" width="6.7109375" style="3" bestFit="1" customWidth="1"/>
    <col min="4" max="4" width="8.00390625" style="6" bestFit="1" customWidth="1"/>
    <col min="5" max="5" width="6.421875" style="3" customWidth="1"/>
    <col min="6" max="6" width="5.421875" style="3" customWidth="1"/>
    <col min="7" max="7" width="14.421875" style="3" bestFit="1" customWidth="1"/>
    <col min="8" max="8" width="18.8515625" style="3" bestFit="1" customWidth="1"/>
    <col min="9" max="9" width="20.57421875" style="3" bestFit="1" customWidth="1"/>
    <col min="10" max="10" width="5.00390625" style="3" bestFit="1" customWidth="1"/>
    <col min="11" max="11" width="7.00390625" style="6" bestFit="1" customWidth="1"/>
    <col min="12" max="12" width="7.140625" style="7" bestFit="1" customWidth="1"/>
    <col min="13" max="13" width="5.57421875" style="3" bestFit="1" customWidth="1"/>
    <col min="14" max="16384" width="9.140625" style="3" customWidth="1"/>
  </cols>
  <sheetData>
    <row r="6" spans="1:13" s="50" customFormat="1" ht="36">
      <c r="A6" s="36" t="s">
        <v>0</v>
      </c>
      <c r="B6" s="37" t="s">
        <v>347</v>
      </c>
      <c r="C6" s="37" t="s">
        <v>348</v>
      </c>
      <c r="D6" s="44" t="s">
        <v>349</v>
      </c>
      <c r="E6" s="37" t="s">
        <v>350</v>
      </c>
      <c r="F6" s="37" t="s">
        <v>1</v>
      </c>
      <c r="G6" s="36" t="s">
        <v>352</v>
      </c>
      <c r="H6" s="36" t="s">
        <v>353</v>
      </c>
      <c r="I6" s="36" t="s">
        <v>354</v>
      </c>
      <c r="J6" s="37" t="s">
        <v>355</v>
      </c>
      <c r="K6" s="43" t="s">
        <v>356</v>
      </c>
      <c r="L6" s="56" t="s">
        <v>2</v>
      </c>
      <c r="M6" s="36" t="s">
        <v>97</v>
      </c>
    </row>
    <row r="7" spans="1:13" ht="12">
      <c r="A7" s="8" t="s">
        <v>174</v>
      </c>
      <c r="B7" s="8">
        <v>667</v>
      </c>
      <c r="C7" s="8">
        <v>542</v>
      </c>
      <c r="D7" s="9">
        <f>C7/B7</f>
        <v>0.8125937031484258</v>
      </c>
      <c r="E7" s="8">
        <v>88</v>
      </c>
      <c r="F7" s="8">
        <v>29</v>
      </c>
      <c r="G7" s="8" t="s">
        <v>175</v>
      </c>
      <c r="H7" s="8" t="s">
        <v>176</v>
      </c>
      <c r="I7" s="8" t="s">
        <v>6</v>
      </c>
      <c r="J7" s="8">
        <v>62</v>
      </c>
      <c r="K7" s="9">
        <f>J7/$J$9</f>
        <v>0.13656387665198239</v>
      </c>
      <c r="L7" s="10"/>
      <c r="M7" s="51">
        <v>4</v>
      </c>
    </row>
    <row r="8" spans="1:13" ht="12">
      <c r="A8" s="8" t="s">
        <v>7</v>
      </c>
      <c r="B8" s="8"/>
      <c r="C8" s="8"/>
      <c r="D8" s="9"/>
      <c r="E8" s="8"/>
      <c r="F8" s="8"/>
      <c r="G8" s="14" t="s">
        <v>177</v>
      </c>
      <c r="H8" s="14" t="s">
        <v>178</v>
      </c>
      <c r="I8" s="14" t="s">
        <v>6</v>
      </c>
      <c r="J8" s="14">
        <v>392</v>
      </c>
      <c r="K8" s="15">
        <f>J8/$J$9</f>
        <v>0.8634361233480177</v>
      </c>
      <c r="L8" s="16" t="s">
        <v>351</v>
      </c>
      <c r="M8" s="14">
        <v>8</v>
      </c>
    </row>
    <row r="9" spans="1:13" s="19" customFormat="1" ht="12.75" thickBot="1">
      <c r="A9" s="17"/>
      <c r="B9" s="17"/>
      <c r="C9" s="17"/>
      <c r="D9" s="18"/>
      <c r="E9" s="17"/>
      <c r="F9" s="17"/>
      <c r="G9" s="17"/>
      <c r="H9" s="17"/>
      <c r="I9" s="17"/>
      <c r="J9" s="17">
        <f>SUM(J7:J8)</f>
        <v>454</v>
      </c>
      <c r="K9" s="45"/>
      <c r="L9" s="11"/>
      <c r="M9" s="17">
        <f>SUM(M7:M8)</f>
        <v>12</v>
      </c>
    </row>
    <row r="10" spans="1:13" ht="12.75" thickTop="1">
      <c r="A10" s="8" t="s">
        <v>179</v>
      </c>
      <c r="B10" s="8">
        <v>1034</v>
      </c>
      <c r="C10" s="8">
        <v>851</v>
      </c>
      <c r="D10" s="9">
        <f>C10/B10</f>
        <v>0.8230174081237911</v>
      </c>
      <c r="E10" s="8">
        <v>41</v>
      </c>
      <c r="F10" s="8">
        <v>14</v>
      </c>
      <c r="G10" s="8" t="s">
        <v>180</v>
      </c>
      <c r="H10" s="8" t="s">
        <v>94</v>
      </c>
      <c r="I10" s="8" t="s">
        <v>6</v>
      </c>
      <c r="J10" s="8">
        <v>453</v>
      </c>
      <c r="K10" s="9">
        <f>J10/$J$13</f>
        <v>0.5592592592592592</v>
      </c>
      <c r="L10" s="10" t="s">
        <v>351</v>
      </c>
      <c r="M10" s="8">
        <v>8</v>
      </c>
    </row>
    <row r="11" spans="1:13" ht="12">
      <c r="A11" s="8" t="s">
        <v>7</v>
      </c>
      <c r="B11" s="8"/>
      <c r="C11" s="8"/>
      <c r="D11" s="9"/>
      <c r="E11" s="8"/>
      <c r="F11" s="8"/>
      <c r="G11" s="8" t="s">
        <v>181</v>
      </c>
      <c r="H11" s="8" t="s">
        <v>182</v>
      </c>
      <c r="I11" s="8" t="s">
        <v>6</v>
      </c>
      <c r="J11" s="8">
        <v>171</v>
      </c>
      <c r="K11" s="9">
        <f>J11/$J$13</f>
        <v>0.2111111111111111</v>
      </c>
      <c r="L11" s="10"/>
      <c r="M11" s="8">
        <v>2</v>
      </c>
    </row>
    <row r="12" spans="1:13" ht="12">
      <c r="A12" s="8" t="s">
        <v>7</v>
      </c>
      <c r="B12" s="8"/>
      <c r="C12" s="8"/>
      <c r="D12" s="9"/>
      <c r="E12" s="8"/>
      <c r="F12" s="8"/>
      <c r="G12" s="14" t="s">
        <v>183</v>
      </c>
      <c r="H12" s="14" t="s">
        <v>184</v>
      </c>
      <c r="I12" s="14" t="s">
        <v>6</v>
      </c>
      <c r="J12" s="14">
        <v>186</v>
      </c>
      <c r="K12" s="15">
        <f>J12/$J$13</f>
        <v>0.22962962962962963</v>
      </c>
      <c r="L12" s="16"/>
      <c r="M12" s="14">
        <v>2</v>
      </c>
    </row>
    <row r="13" spans="1:13" s="19" customFormat="1" ht="12.75" thickBot="1">
      <c r="A13" s="17"/>
      <c r="B13" s="17"/>
      <c r="C13" s="17"/>
      <c r="D13" s="18"/>
      <c r="E13" s="17"/>
      <c r="F13" s="17"/>
      <c r="G13" s="17"/>
      <c r="H13" s="17"/>
      <c r="I13" s="17"/>
      <c r="J13" s="17">
        <f>SUM(J10:J12)</f>
        <v>810</v>
      </c>
      <c r="K13" s="45"/>
      <c r="L13" s="11"/>
      <c r="M13" s="17">
        <f>SUM(M10:M12)</f>
        <v>12</v>
      </c>
    </row>
    <row r="14" spans="1:13" ht="12.75" thickTop="1">
      <c r="A14" s="8" t="s">
        <v>185</v>
      </c>
      <c r="B14" s="8">
        <v>1392</v>
      </c>
      <c r="C14" s="8">
        <v>1003</v>
      </c>
      <c r="D14" s="9">
        <f>C14/B14</f>
        <v>0.7205459770114943</v>
      </c>
      <c r="E14" s="8">
        <v>30</v>
      </c>
      <c r="F14" s="8">
        <v>22</v>
      </c>
      <c r="G14" s="8" t="s">
        <v>186</v>
      </c>
      <c r="H14" s="8" t="s">
        <v>187</v>
      </c>
      <c r="I14" s="8" t="s">
        <v>6</v>
      </c>
      <c r="J14" s="8">
        <v>404</v>
      </c>
      <c r="K14" s="9">
        <f>J14/$J$16</f>
        <v>0.41521068859198357</v>
      </c>
      <c r="L14" s="10"/>
      <c r="M14" s="8">
        <v>4</v>
      </c>
    </row>
    <row r="15" spans="1:13" ht="12">
      <c r="A15" s="8" t="s">
        <v>7</v>
      </c>
      <c r="B15" s="8"/>
      <c r="C15" s="8"/>
      <c r="D15" s="9"/>
      <c r="E15" s="8"/>
      <c r="F15" s="8"/>
      <c r="G15" s="14" t="s">
        <v>188</v>
      </c>
      <c r="H15" s="14" t="s">
        <v>189</v>
      </c>
      <c r="I15" s="14" t="s">
        <v>6</v>
      </c>
      <c r="J15" s="14">
        <v>569</v>
      </c>
      <c r="K15" s="15">
        <f>J15/$J$16</f>
        <v>0.5847893114080165</v>
      </c>
      <c r="L15" s="16" t="s">
        <v>351</v>
      </c>
      <c r="M15" s="14">
        <v>8</v>
      </c>
    </row>
    <row r="16" spans="1:13" s="19" customFormat="1" ht="12.75" thickBot="1">
      <c r="A16" s="17"/>
      <c r="B16" s="17"/>
      <c r="C16" s="17"/>
      <c r="D16" s="18"/>
      <c r="E16" s="17"/>
      <c r="F16" s="17"/>
      <c r="G16" s="17"/>
      <c r="H16" s="17"/>
      <c r="I16" s="17"/>
      <c r="J16" s="17">
        <f>SUM(J14:J15)</f>
        <v>973</v>
      </c>
      <c r="K16" s="45"/>
      <c r="L16" s="11"/>
      <c r="M16" s="17">
        <f>SUM(M14:M15)</f>
        <v>12</v>
      </c>
    </row>
    <row r="17" spans="1:13" ht="12.75" thickTop="1">
      <c r="A17" s="8" t="s">
        <v>190</v>
      </c>
      <c r="B17" s="8">
        <v>3734</v>
      </c>
      <c r="C17" s="8">
        <v>2840</v>
      </c>
      <c r="D17" s="9">
        <f>C17/B17</f>
        <v>0.760578468130691</v>
      </c>
      <c r="E17" s="8">
        <v>135</v>
      </c>
      <c r="F17" s="8">
        <v>47</v>
      </c>
      <c r="G17" s="8" t="s">
        <v>191</v>
      </c>
      <c r="H17" s="8" t="s">
        <v>192</v>
      </c>
      <c r="I17" s="8" t="s">
        <v>139</v>
      </c>
      <c r="J17" s="8">
        <v>586</v>
      </c>
      <c r="K17" s="9">
        <f>J17/$J$21</f>
        <v>0.2166358595194085</v>
      </c>
      <c r="L17" s="10"/>
      <c r="M17" s="8">
        <v>2</v>
      </c>
    </row>
    <row r="18" spans="1:13" ht="12">
      <c r="A18" s="8" t="s">
        <v>7</v>
      </c>
      <c r="B18" s="8"/>
      <c r="C18" s="8"/>
      <c r="D18" s="9"/>
      <c r="E18" s="8"/>
      <c r="F18" s="8"/>
      <c r="G18" s="8" t="s">
        <v>193</v>
      </c>
      <c r="H18" s="8" t="s">
        <v>194</v>
      </c>
      <c r="I18" s="8" t="s">
        <v>195</v>
      </c>
      <c r="J18" s="8">
        <v>1359</v>
      </c>
      <c r="K18" s="9">
        <f>J18/$J$21</f>
        <v>0.5024029574861368</v>
      </c>
      <c r="L18" s="10" t="s">
        <v>351</v>
      </c>
      <c r="M18" s="8">
        <v>11</v>
      </c>
    </row>
    <row r="19" spans="1:13" ht="12">
      <c r="A19" s="8" t="s">
        <v>7</v>
      </c>
      <c r="B19" s="8"/>
      <c r="C19" s="8"/>
      <c r="D19" s="9"/>
      <c r="E19" s="8"/>
      <c r="F19" s="8"/>
      <c r="G19" s="8" t="s">
        <v>196</v>
      </c>
      <c r="H19" s="8" t="s">
        <v>9</v>
      </c>
      <c r="I19" s="8" t="s">
        <v>124</v>
      </c>
      <c r="J19" s="8">
        <v>560</v>
      </c>
      <c r="K19" s="9">
        <f>J19/$J$21</f>
        <v>0.20702402957486138</v>
      </c>
      <c r="L19" s="10"/>
      <c r="M19" s="8">
        <v>2</v>
      </c>
    </row>
    <row r="20" spans="1:13" ht="12">
      <c r="A20" s="8" t="s">
        <v>7</v>
      </c>
      <c r="B20" s="8"/>
      <c r="C20" s="8"/>
      <c r="D20" s="9"/>
      <c r="E20" s="8"/>
      <c r="F20" s="8"/>
      <c r="G20" s="14" t="s">
        <v>197</v>
      </c>
      <c r="H20" s="14" t="s">
        <v>153</v>
      </c>
      <c r="I20" s="14" t="s">
        <v>6</v>
      </c>
      <c r="J20" s="14">
        <v>200</v>
      </c>
      <c r="K20" s="15">
        <f>J20/$J$21</f>
        <v>0.07393715341959335</v>
      </c>
      <c r="L20" s="16"/>
      <c r="M20" s="14">
        <v>1</v>
      </c>
    </row>
    <row r="21" spans="1:13" s="19" customFormat="1" ht="12">
      <c r="A21" s="22"/>
      <c r="B21" s="22"/>
      <c r="C21" s="22"/>
      <c r="D21" s="23"/>
      <c r="E21" s="22"/>
      <c r="F21" s="22"/>
      <c r="G21" s="22"/>
      <c r="H21" s="22"/>
      <c r="I21" s="22"/>
      <c r="J21" s="22">
        <f>SUM(J17:J20)</f>
        <v>2705</v>
      </c>
      <c r="K21" s="15"/>
      <c r="L21" s="16"/>
      <c r="M21" s="22">
        <f>SUM(M17:M20)</f>
        <v>16</v>
      </c>
    </row>
  </sheetData>
  <printOptions horizontalCentered="1"/>
  <pageMargins left="0.7874015748031497" right="0.7874015748031497" top="0.984251968503937" bottom="0.984251968503937" header="0.5118110236220472" footer="0.5118110236220472"/>
  <pageSetup orientation="landscape" paperSize="9" r:id="rId1"/>
  <headerFooter alignWithMargins="0">
    <oddHeader>&amp;CElezioni comunali 26/05/2002. NOVARA_comuni inferiori 1° turno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6"/>
  <dimension ref="A1:M75"/>
  <sheetViews>
    <sheetView workbookViewId="0" topLeftCell="A19">
      <selection activeCell="B18" sqref="B18"/>
    </sheetView>
  </sheetViews>
  <sheetFormatPr defaultColWidth="9.140625" defaultRowHeight="12.75"/>
  <cols>
    <col min="1" max="1" width="21.8515625" style="3" customWidth="1"/>
    <col min="2" max="3" width="6.7109375" style="29" bestFit="1" customWidth="1"/>
    <col min="4" max="4" width="6.7109375" style="6" bestFit="1" customWidth="1"/>
    <col min="5" max="5" width="5.140625" style="29" bestFit="1" customWidth="1"/>
    <col min="6" max="6" width="4.421875" style="29" bestFit="1" customWidth="1"/>
    <col min="7" max="7" width="19.28125" style="3" bestFit="1" customWidth="1"/>
    <col min="8" max="8" width="22.00390625" style="3" bestFit="1" customWidth="1"/>
    <col min="9" max="9" width="21.00390625" style="3" bestFit="1" customWidth="1"/>
    <col min="10" max="10" width="5.421875" style="29" bestFit="1" customWidth="1"/>
    <col min="11" max="11" width="7.00390625" style="6" bestFit="1" customWidth="1"/>
    <col min="12" max="12" width="7.421875" style="49" customWidth="1"/>
    <col min="13" max="13" width="5.57421875" style="3" bestFit="1" customWidth="1"/>
    <col min="14" max="16384" width="9.140625" style="3" customWidth="1"/>
  </cols>
  <sheetData>
    <row r="1" spans="1:13" s="50" customFormat="1" ht="36">
      <c r="A1" s="36" t="s">
        <v>0</v>
      </c>
      <c r="B1" s="37" t="s">
        <v>347</v>
      </c>
      <c r="C1" s="37" t="s">
        <v>348</v>
      </c>
      <c r="D1" s="44" t="s">
        <v>349</v>
      </c>
      <c r="E1" s="37" t="s">
        <v>350</v>
      </c>
      <c r="F1" s="37" t="s">
        <v>1</v>
      </c>
      <c r="G1" s="36" t="s">
        <v>352</v>
      </c>
      <c r="H1" s="36" t="s">
        <v>353</v>
      </c>
      <c r="I1" s="36" t="s">
        <v>354</v>
      </c>
      <c r="J1" s="37" t="s">
        <v>355</v>
      </c>
      <c r="K1" s="43" t="s">
        <v>356</v>
      </c>
      <c r="L1" s="36" t="s">
        <v>2</v>
      </c>
      <c r="M1" s="36" t="s">
        <v>97</v>
      </c>
    </row>
    <row r="2" spans="1:13" ht="12">
      <c r="A2" s="8" t="s">
        <v>198</v>
      </c>
      <c r="B2" s="24">
        <v>771</v>
      </c>
      <c r="C2" s="24">
        <v>499</v>
      </c>
      <c r="D2" s="9">
        <f>C2/B2</f>
        <v>0.6472114137483788</v>
      </c>
      <c r="E2" s="24">
        <v>21</v>
      </c>
      <c r="F2" s="24">
        <v>13</v>
      </c>
      <c r="G2" s="8" t="s">
        <v>199</v>
      </c>
      <c r="H2" s="8" t="s">
        <v>200</v>
      </c>
      <c r="I2" s="8" t="s">
        <v>201</v>
      </c>
      <c r="J2" s="24">
        <v>10</v>
      </c>
      <c r="K2" s="9">
        <f>J2/$J$6</f>
        <v>0.02092050209205021</v>
      </c>
      <c r="L2" s="46"/>
      <c r="M2" s="51"/>
    </row>
    <row r="3" spans="1:13" ht="12">
      <c r="A3" s="8" t="s">
        <v>7</v>
      </c>
      <c r="B3" s="24"/>
      <c r="C3" s="24"/>
      <c r="D3" s="9"/>
      <c r="E3" s="24"/>
      <c r="F3" s="24"/>
      <c r="G3" s="8" t="s">
        <v>202</v>
      </c>
      <c r="H3" s="8" t="s">
        <v>142</v>
      </c>
      <c r="I3" s="8" t="s">
        <v>6</v>
      </c>
      <c r="J3" s="24">
        <v>5</v>
      </c>
      <c r="K3" s="9">
        <f>J3/$J$6</f>
        <v>0.010460251046025104</v>
      </c>
      <c r="L3" s="46"/>
      <c r="M3" s="8"/>
    </row>
    <row r="4" spans="1:13" ht="12">
      <c r="A4" s="8" t="s">
        <v>7</v>
      </c>
      <c r="B4" s="24"/>
      <c r="C4" s="24"/>
      <c r="D4" s="9"/>
      <c r="E4" s="24"/>
      <c r="F4" s="24"/>
      <c r="G4" s="8" t="s">
        <v>203</v>
      </c>
      <c r="H4" s="8" t="s">
        <v>178</v>
      </c>
      <c r="I4" s="8" t="s">
        <v>6</v>
      </c>
      <c r="J4" s="24">
        <v>262</v>
      </c>
      <c r="K4" s="9">
        <f>J4/$J$6</f>
        <v>0.5481171548117155</v>
      </c>
      <c r="L4" s="10" t="s">
        <v>351</v>
      </c>
      <c r="M4" s="8">
        <v>8</v>
      </c>
    </row>
    <row r="5" spans="1:13" ht="12">
      <c r="A5" s="8" t="s">
        <v>7</v>
      </c>
      <c r="B5" s="24"/>
      <c r="C5" s="24"/>
      <c r="D5" s="9"/>
      <c r="E5" s="24"/>
      <c r="F5" s="24"/>
      <c r="G5" s="14" t="s">
        <v>204</v>
      </c>
      <c r="H5" s="14" t="s">
        <v>173</v>
      </c>
      <c r="I5" s="14" t="s">
        <v>6</v>
      </c>
      <c r="J5" s="30">
        <v>201</v>
      </c>
      <c r="K5" s="15">
        <f>J5/$J$6</f>
        <v>0.4205020920502092</v>
      </c>
      <c r="L5" s="47"/>
      <c r="M5" s="14">
        <v>4</v>
      </c>
    </row>
    <row r="6" spans="1:13" s="19" customFormat="1" ht="12.75" thickBot="1">
      <c r="A6" s="17"/>
      <c r="B6" s="25"/>
      <c r="C6" s="25"/>
      <c r="D6" s="18"/>
      <c r="E6" s="25"/>
      <c r="F6" s="25"/>
      <c r="G6" s="17"/>
      <c r="H6" s="17"/>
      <c r="I6" s="17"/>
      <c r="J6" s="25">
        <f>SUM(J2:J5)</f>
        <v>478</v>
      </c>
      <c r="K6" s="45"/>
      <c r="L6" s="11"/>
      <c r="M6" s="17">
        <f>SUM(M4:M5)</f>
        <v>12</v>
      </c>
    </row>
    <row r="7" spans="1:13" ht="12.75" thickTop="1">
      <c r="A7" s="8" t="s">
        <v>205</v>
      </c>
      <c r="B7" s="24">
        <v>9602</v>
      </c>
      <c r="C7" s="24">
        <v>7040</v>
      </c>
      <c r="D7" s="9">
        <f>C7/B7</f>
        <v>0.7331805873776297</v>
      </c>
      <c r="E7" s="24">
        <v>251</v>
      </c>
      <c r="F7" s="24">
        <v>72</v>
      </c>
      <c r="G7" s="8" t="s">
        <v>206</v>
      </c>
      <c r="H7" s="8" t="s">
        <v>126</v>
      </c>
      <c r="I7" s="8" t="s">
        <v>124</v>
      </c>
      <c r="J7" s="24">
        <v>3228</v>
      </c>
      <c r="K7" s="9">
        <f>J7/$J$9</f>
        <v>0.4754750331418471</v>
      </c>
      <c r="L7" s="46"/>
      <c r="M7" s="8">
        <v>7</v>
      </c>
    </row>
    <row r="8" spans="1:13" ht="12">
      <c r="A8" s="8" t="s">
        <v>7</v>
      </c>
      <c r="B8" s="24"/>
      <c r="C8" s="24"/>
      <c r="D8" s="9"/>
      <c r="E8" s="24"/>
      <c r="F8" s="24"/>
      <c r="G8" s="14" t="s">
        <v>207</v>
      </c>
      <c r="H8" s="14" t="s">
        <v>208</v>
      </c>
      <c r="I8" s="14" t="s">
        <v>139</v>
      </c>
      <c r="J8" s="30">
        <v>3561</v>
      </c>
      <c r="K8" s="15">
        <f>J8/$J$9</f>
        <v>0.5245249668581529</v>
      </c>
      <c r="L8" s="16" t="s">
        <v>351</v>
      </c>
      <c r="M8" s="14">
        <v>13</v>
      </c>
    </row>
    <row r="9" spans="1:13" s="19" customFormat="1" ht="12.75" thickBot="1">
      <c r="A9" s="17"/>
      <c r="B9" s="25"/>
      <c r="C9" s="25"/>
      <c r="D9" s="18"/>
      <c r="E9" s="25"/>
      <c r="F9" s="25"/>
      <c r="G9" s="17"/>
      <c r="H9" s="17"/>
      <c r="I9" s="17"/>
      <c r="J9" s="25">
        <f>SUM(J7:J8)</f>
        <v>6789</v>
      </c>
      <c r="K9" s="45"/>
      <c r="L9" s="11"/>
      <c r="M9" s="17">
        <f>SUM(M7:M8)</f>
        <v>20</v>
      </c>
    </row>
    <row r="10" spans="1:13" ht="12.75" thickTop="1">
      <c r="A10" s="8" t="s">
        <v>209</v>
      </c>
      <c r="B10" s="24">
        <v>673</v>
      </c>
      <c r="C10" s="24">
        <v>554</v>
      </c>
      <c r="D10" s="9">
        <f>C10/B10</f>
        <v>0.8231797919762258</v>
      </c>
      <c r="E10" s="24">
        <v>20</v>
      </c>
      <c r="F10" s="24">
        <v>6</v>
      </c>
      <c r="G10" s="8" t="s">
        <v>210</v>
      </c>
      <c r="H10" s="8" t="s">
        <v>211</v>
      </c>
      <c r="I10" s="8" t="s">
        <v>6</v>
      </c>
      <c r="J10" s="24">
        <v>302</v>
      </c>
      <c r="K10" s="9">
        <f aca="true" t="shared" si="0" ref="K10:K15">J10/$J$16</f>
        <v>0.5655430711610487</v>
      </c>
      <c r="L10" s="10" t="s">
        <v>351</v>
      </c>
      <c r="M10" s="8">
        <v>8</v>
      </c>
    </row>
    <row r="11" spans="1:13" ht="12">
      <c r="A11" s="8" t="s">
        <v>7</v>
      </c>
      <c r="B11" s="24"/>
      <c r="C11" s="24"/>
      <c r="D11" s="9"/>
      <c r="E11" s="24"/>
      <c r="F11" s="24"/>
      <c r="G11" s="8" t="s">
        <v>212</v>
      </c>
      <c r="H11" s="8" t="s">
        <v>213</v>
      </c>
      <c r="I11" s="8" t="s">
        <v>201</v>
      </c>
      <c r="J11" s="24">
        <v>2</v>
      </c>
      <c r="K11" s="9">
        <f t="shared" si="0"/>
        <v>0.003745318352059925</v>
      </c>
      <c r="L11" s="46"/>
      <c r="M11" s="8"/>
    </row>
    <row r="12" spans="1:13" ht="12">
      <c r="A12" s="8" t="s">
        <v>7</v>
      </c>
      <c r="B12" s="24"/>
      <c r="C12" s="24"/>
      <c r="D12" s="9"/>
      <c r="E12" s="24"/>
      <c r="F12" s="24"/>
      <c r="G12" s="8" t="s">
        <v>214</v>
      </c>
      <c r="H12" s="8" t="s">
        <v>215</v>
      </c>
      <c r="I12" s="8" t="s">
        <v>216</v>
      </c>
      <c r="J12" s="24">
        <v>4</v>
      </c>
      <c r="K12" s="9">
        <f t="shared" si="0"/>
        <v>0.00749063670411985</v>
      </c>
      <c r="L12" s="46"/>
      <c r="M12" s="8"/>
    </row>
    <row r="13" spans="1:13" ht="12">
      <c r="A13" s="8" t="s">
        <v>7</v>
      </c>
      <c r="B13" s="24"/>
      <c r="C13" s="24"/>
      <c r="D13" s="9"/>
      <c r="E13" s="24"/>
      <c r="F13" s="24"/>
      <c r="G13" s="8" t="s">
        <v>217</v>
      </c>
      <c r="H13" s="8" t="s">
        <v>218</v>
      </c>
      <c r="I13" s="8" t="s">
        <v>59</v>
      </c>
      <c r="J13" s="24">
        <v>5</v>
      </c>
      <c r="K13" s="9">
        <f t="shared" si="0"/>
        <v>0.009363295880149813</v>
      </c>
      <c r="L13" s="46"/>
      <c r="M13" s="8"/>
    </row>
    <row r="14" spans="1:13" ht="12">
      <c r="A14" s="8" t="s">
        <v>7</v>
      </c>
      <c r="B14" s="24"/>
      <c r="C14" s="24"/>
      <c r="D14" s="9"/>
      <c r="E14" s="24"/>
      <c r="F14" s="24"/>
      <c r="G14" s="8" t="s">
        <v>219</v>
      </c>
      <c r="H14" s="8" t="s">
        <v>220</v>
      </c>
      <c r="I14" s="8" t="s">
        <v>103</v>
      </c>
      <c r="J14" s="24">
        <v>7</v>
      </c>
      <c r="K14" s="9">
        <f t="shared" si="0"/>
        <v>0.013108614232209739</v>
      </c>
      <c r="L14" s="46"/>
      <c r="M14" s="8"/>
    </row>
    <row r="15" spans="1:13" ht="12">
      <c r="A15" s="8" t="s">
        <v>7</v>
      </c>
      <c r="B15" s="24"/>
      <c r="C15" s="24"/>
      <c r="D15" s="9"/>
      <c r="E15" s="24"/>
      <c r="F15" s="24"/>
      <c r="G15" s="14" t="s">
        <v>221</v>
      </c>
      <c r="H15" s="14" t="s">
        <v>222</v>
      </c>
      <c r="I15" s="14" t="s">
        <v>6</v>
      </c>
      <c r="J15" s="30">
        <v>214</v>
      </c>
      <c r="K15" s="15">
        <f t="shared" si="0"/>
        <v>0.40074906367041196</v>
      </c>
      <c r="L15" s="47"/>
      <c r="M15" s="14">
        <v>4</v>
      </c>
    </row>
    <row r="16" spans="1:13" s="19" customFormat="1" ht="12.75" thickBot="1">
      <c r="A16" s="17"/>
      <c r="B16" s="25"/>
      <c r="C16" s="25"/>
      <c r="D16" s="18"/>
      <c r="E16" s="25"/>
      <c r="F16" s="25"/>
      <c r="G16" s="17"/>
      <c r="H16" s="17"/>
      <c r="I16" s="17"/>
      <c r="J16" s="25">
        <f>SUM(J10:J15)</f>
        <v>534</v>
      </c>
      <c r="K16" s="45"/>
      <c r="L16" s="11"/>
      <c r="M16" s="17">
        <f>SUM(M10:M15)</f>
        <v>12</v>
      </c>
    </row>
    <row r="17" spans="1:13" ht="12.75" thickTop="1">
      <c r="A17" s="8" t="s">
        <v>223</v>
      </c>
      <c r="B17" s="24">
        <v>488</v>
      </c>
      <c r="C17" s="24">
        <v>415</v>
      </c>
      <c r="D17" s="9">
        <f>C17/B17</f>
        <v>0.8504098360655737</v>
      </c>
      <c r="E17" s="24">
        <v>16</v>
      </c>
      <c r="F17" s="24">
        <v>12</v>
      </c>
      <c r="G17" s="8" t="s">
        <v>224</v>
      </c>
      <c r="H17" s="8" t="s">
        <v>225</v>
      </c>
      <c r="I17" s="8" t="s">
        <v>139</v>
      </c>
      <c r="J17" s="24">
        <v>77</v>
      </c>
      <c r="K17" s="9">
        <f>J17/$J$21</f>
        <v>0.19298245614035087</v>
      </c>
      <c r="L17" s="46"/>
      <c r="M17" s="8">
        <v>4</v>
      </c>
    </row>
    <row r="18" spans="1:13" ht="12">
      <c r="A18" s="8" t="s">
        <v>7</v>
      </c>
      <c r="B18" s="24"/>
      <c r="C18" s="24"/>
      <c r="D18" s="9"/>
      <c r="E18" s="24"/>
      <c r="F18" s="24"/>
      <c r="G18" s="8" t="s">
        <v>226</v>
      </c>
      <c r="H18" s="8" t="s">
        <v>227</v>
      </c>
      <c r="I18" s="8" t="s">
        <v>201</v>
      </c>
      <c r="J18" s="24">
        <v>9</v>
      </c>
      <c r="K18" s="9">
        <f>J18/$J$21</f>
        <v>0.022556390977443608</v>
      </c>
      <c r="L18" s="46"/>
      <c r="M18" s="8"/>
    </row>
    <row r="19" spans="1:13" ht="12">
      <c r="A19" s="8" t="s">
        <v>7</v>
      </c>
      <c r="B19" s="24"/>
      <c r="C19" s="24"/>
      <c r="D19" s="9"/>
      <c r="E19" s="24"/>
      <c r="F19" s="24"/>
      <c r="G19" s="8" t="s">
        <v>228</v>
      </c>
      <c r="H19" s="8" t="s">
        <v>229</v>
      </c>
      <c r="I19" s="8" t="s">
        <v>195</v>
      </c>
      <c r="J19" s="24">
        <v>309</v>
      </c>
      <c r="K19" s="9">
        <f>J19/$J$21</f>
        <v>0.7744360902255639</v>
      </c>
      <c r="L19" s="10" t="s">
        <v>351</v>
      </c>
      <c r="M19" s="8">
        <v>8</v>
      </c>
    </row>
    <row r="20" spans="1:13" ht="12">
      <c r="A20" s="8" t="s">
        <v>7</v>
      </c>
      <c r="B20" s="24"/>
      <c r="C20" s="24"/>
      <c r="D20" s="9"/>
      <c r="E20" s="24"/>
      <c r="F20" s="24"/>
      <c r="G20" s="14" t="s">
        <v>230</v>
      </c>
      <c r="H20" s="14" t="s">
        <v>86</v>
      </c>
      <c r="I20" s="14" t="s">
        <v>12</v>
      </c>
      <c r="J20" s="30">
        <v>4</v>
      </c>
      <c r="K20" s="15">
        <f>J20/$J$21</f>
        <v>0.010025062656641603</v>
      </c>
      <c r="L20" s="47"/>
      <c r="M20" s="14"/>
    </row>
    <row r="21" spans="1:13" s="19" customFormat="1" ht="12.75" thickBot="1">
      <c r="A21" s="17"/>
      <c r="B21" s="25"/>
      <c r="C21" s="25"/>
      <c r="D21" s="18"/>
      <c r="E21" s="25"/>
      <c r="F21" s="25"/>
      <c r="G21" s="17"/>
      <c r="H21" s="17"/>
      <c r="I21" s="17"/>
      <c r="J21" s="25">
        <f>SUM(J17:J20)</f>
        <v>399</v>
      </c>
      <c r="K21" s="45"/>
      <c r="L21" s="11"/>
      <c r="M21" s="17">
        <f>SUM(M17:M20)</f>
        <v>12</v>
      </c>
    </row>
    <row r="22" spans="1:13" ht="12.75" thickTop="1">
      <c r="A22" s="8" t="s">
        <v>231</v>
      </c>
      <c r="B22" s="24">
        <v>13338</v>
      </c>
      <c r="C22" s="24">
        <v>9750</v>
      </c>
      <c r="D22" s="9">
        <f>C22/B22</f>
        <v>0.7309941520467836</v>
      </c>
      <c r="E22" s="24">
        <v>339</v>
      </c>
      <c r="F22" s="24">
        <v>82</v>
      </c>
      <c r="G22" s="8" t="s">
        <v>232</v>
      </c>
      <c r="H22" s="8" t="s">
        <v>50</v>
      </c>
      <c r="I22" s="8" t="s">
        <v>135</v>
      </c>
      <c r="J22" s="24">
        <v>2233</v>
      </c>
      <c r="K22" s="9">
        <f>J22/$J$26</f>
        <v>0.23727552863670173</v>
      </c>
      <c r="L22" s="46"/>
      <c r="M22" s="8">
        <v>5</v>
      </c>
    </row>
    <row r="23" spans="1:13" ht="12">
      <c r="A23" s="8" t="s">
        <v>7</v>
      </c>
      <c r="B23" s="24"/>
      <c r="C23" s="24"/>
      <c r="D23" s="9"/>
      <c r="E23" s="24"/>
      <c r="F23" s="24"/>
      <c r="G23" s="8" t="s">
        <v>233</v>
      </c>
      <c r="H23" s="8" t="s">
        <v>21</v>
      </c>
      <c r="I23" s="8" t="s">
        <v>195</v>
      </c>
      <c r="J23" s="24">
        <v>892</v>
      </c>
      <c r="K23" s="9">
        <f>J23/$J$26</f>
        <v>0.09478270109446392</v>
      </c>
      <c r="L23" s="46"/>
      <c r="M23" s="8">
        <v>1</v>
      </c>
    </row>
    <row r="24" spans="1:13" ht="12">
      <c r="A24" s="8" t="s">
        <v>7</v>
      </c>
      <c r="B24" s="24"/>
      <c r="C24" s="24"/>
      <c r="D24" s="9"/>
      <c r="E24" s="24"/>
      <c r="F24" s="24"/>
      <c r="G24" s="8" t="s">
        <v>234</v>
      </c>
      <c r="H24" s="8" t="s">
        <v>119</v>
      </c>
      <c r="I24" s="8" t="s">
        <v>235</v>
      </c>
      <c r="J24" s="24">
        <v>564</v>
      </c>
      <c r="K24" s="9">
        <f>J24/$J$26</f>
        <v>0.05992986930188078</v>
      </c>
      <c r="L24" s="46"/>
      <c r="M24" s="8">
        <v>1</v>
      </c>
    </row>
    <row r="25" spans="1:13" ht="12">
      <c r="A25" s="8" t="s">
        <v>7</v>
      </c>
      <c r="B25" s="24"/>
      <c r="C25" s="24"/>
      <c r="D25" s="9"/>
      <c r="E25" s="24"/>
      <c r="F25" s="24"/>
      <c r="G25" s="14" t="s">
        <v>236</v>
      </c>
      <c r="H25" s="14" t="s">
        <v>148</v>
      </c>
      <c r="I25" s="14" t="s">
        <v>139</v>
      </c>
      <c r="J25" s="30">
        <v>5722</v>
      </c>
      <c r="K25" s="15">
        <f>J25/$J$26</f>
        <v>0.6080119009669536</v>
      </c>
      <c r="L25" s="16" t="s">
        <v>351</v>
      </c>
      <c r="M25" s="14">
        <v>13</v>
      </c>
    </row>
    <row r="26" spans="1:13" s="19" customFormat="1" ht="12.75" thickBot="1">
      <c r="A26" s="17"/>
      <c r="B26" s="25"/>
      <c r="C26" s="25"/>
      <c r="D26" s="18"/>
      <c r="E26" s="25"/>
      <c r="F26" s="25"/>
      <c r="G26" s="17"/>
      <c r="H26" s="17"/>
      <c r="I26" s="17"/>
      <c r="J26" s="25">
        <f>SUM(J22:J25)</f>
        <v>9411</v>
      </c>
      <c r="K26" s="45"/>
      <c r="L26" s="11"/>
      <c r="M26" s="17">
        <f>SUM(M22:M25)</f>
        <v>20</v>
      </c>
    </row>
    <row r="27" spans="1:13" ht="12.75" thickTop="1">
      <c r="A27" s="8" t="s">
        <v>237</v>
      </c>
      <c r="B27" s="24">
        <v>7821</v>
      </c>
      <c r="C27" s="24">
        <v>6058</v>
      </c>
      <c r="D27" s="9">
        <f>C27/B27</f>
        <v>0.7745812555939138</v>
      </c>
      <c r="E27" s="24">
        <v>243</v>
      </c>
      <c r="F27" s="24">
        <v>62</v>
      </c>
      <c r="G27" s="8" t="s">
        <v>238</v>
      </c>
      <c r="H27" s="8" t="s">
        <v>239</v>
      </c>
      <c r="I27" s="8" t="s">
        <v>139</v>
      </c>
      <c r="J27" s="24">
        <v>2100</v>
      </c>
      <c r="K27" s="9">
        <f>J27/$J$31</f>
        <v>0.36113499570077384</v>
      </c>
      <c r="L27" s="46"/>
      <c r="M27" s="8">
        <v>4</v>
      </c>
    </row>
    <row r="28" spans="1:13" ht="12">
      <c r="A28" s="8" t="s">
        <v>7</v>
      </c>
      <c r="B28" s="24"/>
      <c r="C28" s="24"/>
      <c r="D28" s="9"/>
      <c r="E28" s="24"/>
      <c r="F28" s="24"/>
      <c r="G28" s="8" t="s">
        <v>240</v>
      </c>
      <c r="H28" s="8" t="s">
        <v>241</v>
      </c>
      <c r="I28" s="8" t="s">
        <v>114</v>
      </c>
      <c r="J28" s="24">
        <v>1038</v>
      </c>
      <c r="K28" s="9">
        <f>J28/$J$31</f>
        <v>0.17850386930352535</v>
      </c>
      <c r="L28" s="46"/>
      <c r="M28" s="8">
        <v>1</v>
      </c>
    </row>
    <row r="29" spans="1:13" ht="12">
      <c r="A29" s="8" t="s">
        <v>7</v>
      </c>
      <c r="B29" s="24"/>
      <c r="C29" s="24"/>
      <c r="D29" s="9"/>
      <c r="E29" s="24"/>
      <c r="F29" s="24"/>
      <c r="G29" s="8" t="s">
        <v>242</v>
      </c>
      <c r="H29" s="8" t="s">
        <v>146</v>
      </c>
      <c r="I29" s="8" t="s">
        <v>139</v>
      </c>
      <c r="J29" s="24">
        <v>2373</v>
      </c>
      <c r="K29" s="9">
        <f>J29/$J$31</f>
        <v>0.4080825451418745</v>
      </c>
      <c r="L29" s="10" t="s">
        <v>351</v>
      </c>
      <c r="M29" s="8">
        <v>11</v>
      </c>
    </row>
    <row r="30" spans="1:13" ht="12">
      <c r="A30" s="8" t="s">
        <v>7</v>
      </c>
      <c r="B30" s="24"/>
      <c r="C30" s="24"/>
      <c r="D30" s="9"/>
      <c r="E30" s="24"/>
      <c r="F30" s="24"/>
      <c r="G30" s="8" t="s">
        <v>243</v>
      </c>
      <c r="H30" s="8" t="s">
        <v>244</v>
      </c>
      <c r="I30" s="8" t="s">
        <v>245</v>
      </c>
      <c r="J30" s="24">
        <v>304</v>
      </c>
      <c r="K30" s="9">
        <f>J30/$J$31</f>
        <v>0.05227858985382631</v>
      </c>
      <c r="L30" s="46"/>
      <c r="M30" s="8"/>
    </row>
    <row r="31" spans="1:13" s="19" customFormat="1" ht="12.75" thickBot="1">
      <c r="A31" s="17"/>
      <c r="B31" s="25"/>
      <c r="C31" s="25"/>
      <c r="D31" s="18"/>
      <c r="E31" s="25"/>
      <c r="F31" s="25"/>
      <c r="G31" s="17"/>
      <c r="H31" s="17"/>
      <c r="I31" s="17"/>
      <c r="J31" s="25">
        <f>SUM(J27:J30)</f>
        <v>5815</v>
      </c>
      <c r="K31" s="45"/>
      <c r="L31" s="11"/>
      <c r="M31" s="17">
        <f>SUM(M27:M30)</f>
        <v>16</v>
      </c>
    </row>
    <row r="32" spans="1:13" ht="12.75" thickTop="1">
      <c r="A32" s="8" t="s">
        <v>246</v>
      </c>
      <c r="B32" s="24">
        <v>1950</v>
      </c>
      <c r="C32" s="24">
        <v>1421</v>
      </c>
      <c r="D32" s="9">
        <f>C32/B32</f>
        <v>0.7287179487179487</v>
      </c>
      <c r="E32" s="24">
        <v>84</v>
      </c>
      <c r="F32" s="24">
        <v>26</v>
      </c>
      <c r="G32" s="8" t="s">
        <v>247</v>
      </c>
      <c r="H32" s="8" t="s">
        <v>17</v>
      </c>
      <c r="I32" s="8" t="s">
        <v>6</v>
      </c>
      <c r="J32" s="24">
        <v>453</v>
      </c>
      <c r="K32" s="9">
        <f>J32/$J$35</f>
        <v>0.3388182498130142</v>
      </c>
      <c r="L32" s="46"/>
      <c r="M32" s="8">
        <v>2</v>
      </c>
    </row>
    <row r="33" spans="1:13" ht="12">
      <c r="A33" s="8" t="s">
        <v>7</v>
      </c>
      <c r="B33" s="24"/>
      <c r="C33" s="24"/>
      <c r="D33" s="9"/>
      <c r="E33" s="24"/>
      <c r="F33" s="24"/>
      <c r="G33" s="8" t="s">
        <v>248</v>
      </c>
      <c r="H33" s="8" t="s">
        <v>249</v>
      </c>
      <c r="I33" s="8" t="s">
        <v>139</v>
      </c>
      <c r="J33" s="24">
        <v>554</v>
      </c>
      <c r="K33" s="9">
        <f>J33/$J$35</f>
        <v>0.4143605086013463</v>
      </c>
      <c r="L33" s="10" t="s">
        <v>351</v>
      </c>
      <c r="M33" s="8">
        <v>8</v>
      </c>
    </row>
    <row r="34" spans="1:13" ht="12">
      <c r="A34" s="8" t="s">
        <v>7</v>
      </c>
      <c r="B34" s="24"/>
      <c r="C34" s="24"/>
      <c r="D34" s="9"/>
      <c r="E34" s="24"/>
      <c r="F34" s="24"/>
      <c r="G34" s="14" t="s">
        <v>250</v>
      </c>
      <c r="H34" s="14" t="s">
        <v>251</v>
      </c>
      <c r="I34" s="14" t="s">
        <v>114</v>
      </c>
      <c r="J34" s="30">
        <v>330</v>
      </c>
      <c r="K34" s="15">
        <f>J34/$J$35</f>
        <v>0.24682124158563948</v>
      </c>
      <c r="L34" s="47"/>
      <c r="M34" s="14">
        <v>2</v>
      </c>
    </row>
    <row r="35" spans="1:13" s="19" customFormat="1" ht="12.75" thickBot="1">
      <c r="A35" s="17"/>
      <c r="B35" s="25"/>
      <c r="C35" s="25"/>
      <c r="D35" s="18"/>
      <c r="E35" s="25"/>
      <c r="F35" s="25"/>
      <c r="G35" s="17"/>
      <c r="H35" s="17"/>
      <c r="I35" s="17"/>
      <c r="J35" s="25">
        <f>SUM(J32:J34)</f>
        <v>1337</v>
      </c>
      <c r="K35" s="45"/>
      <c r="L35" s="11"/>
      <c r="M35" s="17">
        <f>SUM(M32:M34)</f>
        <v>12</v>
      </c>
    </row>
    <row r="36" spans="1:13" ht="12.75" thickTop="1">
      <c r="A36" s="8" t="s">
        <v>252</v>
      </c>
      <c r="B36" s="24">
        <v>560</v>
      </c>
      <c r="C36" s="24">
        <v>466</v>
      </c>
      <c r="D36" s="9">
        <f>C36/B36</f>
        <v>0.8321428571428572</v>
      </c>
      <c r="E36" s="24">
        <v>18</v>
      </c>
      <c r="F36" s="24">
        <v>6</v>
      </c>
      <c r="G36" s="8" t="s">
        <v>253</v>
      </c>
      <c r="H36" s="8" t="s">
        <v>254</v>
      </c>
      <c r="I36" s="8" t="s">
        <v>6</v>
      </c>
      <c r="J36" s="24">
        <v>243</v>
      </c>
      <c r="K36" s="9">
        <f>J36/$J$40</f>
        <v>0.5424107142857143</v>
      </c>
      <c r="L36" s="10" t="s">
        <v>351</v>
      </c>
      <c r="M36" s="8">
        <v>8</v>
      </c>
    </row>
    <row r="37" spans="1:13" ht="12">
      <c r="A37" s="8" t="s">
        <v>7</v>
      </c>
      <c r="B37" s="24"/>
      <c r="C37" s="24"/>
      <c r="D37" s="9"/>
      <c r="E37" s="24"/>
      <c r="F37" s="24"/>
      <c r="G37" s="8" t="s">
        <v>255</v>
      </c>
      <c r="H37" s="8" t="s">
        <v>256</v>
      </c>
      <c r="I37" s="8" t="s">
        <v>6</v>
      </c>
      <c r="J37" s="24">
        <v>196</v>
      </c>
      <c r="K37" s="9">
        <f>J37/$J$40</f>
        <v>0.4375</v>
      </c>
      <c r="L37" s="46"/>
      <c r="M37" s="8">
        <v>4</v>
      </c>
    </row>
    <row r="38" spans="1:13" ht="12">
      <c r="A38" s="8" t="s">
        <v>7</v>
      </c>
      <c r="B38" s="24"/>
      <c r="C38" s="24"/>
      <c r="D38" s="9"/>
      <c r="E38" s="24"/>
      <c r="F38" s="24"/>
      <c r="G38" s="8" t="s">
        <v>257</v>
      </c>
      <c r="H38" s="8" t="s">
        <v>258</v>
      </c>
      <c r="I38" s="8" t="s">
        <v>6</v>
      </c>
      <c r="J38" s="24">
        <v>6</v>
      </c>
      <c r="K38" s="9">
        <f>J38/$J$40</f>
        <v>0.013392857142857142</v>
      </c>
      <c r="L38" s="46"/>
      <c r="M38" s="8"/>
    </row>
    <row r="39" spans="1:13" ht="12">
      <c r="A39" s="8" t="s">
        <v>7</v>
      </c>
      <c r="B39" s="24"/>
      <c r="C39" s="24"/>
      <c r="D39" s="9"/>
      <c r="E39" s="24"/>
      <c r="F39" s="24"/>
      <c r="G39" s="14" t="s">
        <v>226</v>
      </c>
      <c r="H39" s="14" t="s">
        <v>222</v>
      </c>
      <c r="I39" s="14" t="s">
        <v>201</v>
      </c>
      <c r="J39" s="30">
        <v>3</v>
      </c>
      <c r="K39" s="15">
        <f>J39/$J$40</f>
        <v>0.006696428571428571</v>
      </c>
      <c r="L39" s="47"/>
      <c r="M39" s="14"/>
    </row>
    <row r="40" spans="1:13" s="19" customFormat="1" ht="12">
      <c r="A40" s="22"/>
      <c r="B40" s="28"/>
      <c r="C40" s="28"/>
      <c r="D40" s="23"/>
      <c r="E40" s="28"/>
      <c r="F40" s="28"/>
      <c r="G40" s="22"/>
      <c r="H40" s="22"/>
      <c r="I40" s="22"/>
      <c r="J40" s="28">
        <f>SUM(J36:J39)</f>
        <v>448</v>
      </c>
      <c r="K40" s="15"/>
      <c r="L40" s="16"/>
      <c r="M40" s="22">
        <f>SUM(M36:M39)</f>
        <v>12</v>
      </c>
    </row>
    <row r="41" spans="1:13" ht="12">
      <c r="A41" s="51" t="s">
        <v>259</v>
      </c>
      <c r="B41" s="57">
        <v>5454</v>
      </c>
      <c r="C41" s="57">
        <v>4318</v>
      </c>
      <c r="D41" s="52">
        <f>C41/B41</f>
        <v>0.7917125045837917</v>
      </c>
      <c r="E41" s="57">
        <v>205</v>
      </c>
      <c r="F41" s="57">
        <v>40</v>
      </c>
      <c r="G41" s="51" t="s">
        <v>260</v>
      </c>
      <c r="H41" s="51" t="s">
        <v>261</v>
      </c>
      <c r="I41" s="51" t="s">
        <v>235</v>
      </c>
      <c r="J41" s="57">
        <v>154</v>
      </c>
      <c r="K41" s="52">
        <f>J41/$J$45</f>
        <v>0.037442256260637005</v>
      </c>
      <c r="L41" s="58"/>
      <c r="M41" s="51"/>
    </row>
    <row r="42" spans="1:13" ht="12">
      <c r="A42" s="8" t="s">
        <v>7</v>
      </c>
      <c r="B42" s="24"/>
      <c r="C42" s="24"/>
      <c r="D42" s="9"/>
      <c r="E42" s="24"/>
      <c r="F42" s="24"/>
      <c r="G42" s="8" t="s">
        <v>262</v>
      </c>
      <c r="H42" s="8" t="s">
        <v>76</v>
      </c>
      <c r="I42" s="8" t="s">
        <v>83</v>
      </c>
      <c r="J42" s="24">
        <v>206</v>
      </c>
      <c r="K42" s="9">
        <f>J42/$J$45</f>
        <v>0.050085096036955996</v>
      </c>
      <c r="L42" s="46"/>
      <c r="M42" s="8"/>
    </row>
    <row r="43" spans="1:13" ht="12">
      <c r="A43" s="8" t="s">
        <v>7</v>
      </c>
      <c r="B43" s="24"/>
      <c r="C43" s="24"/>
      <c r="D43" s="9"/>
      <c r="E43" s="24"/>
      <c r="F43" s="24"/>
      <c r="G43" s="8" t="s">
        <v>263</v>
      </c>
      <c r="H43" s="8" t="s">
        <v>45</v>
      </c>
      <c r="I43" s="8" t="s">
        <v>114</v>
      </c>
      <c r="J43" s="24">
        <v>1836</v>
      </c>
      <c r="K43" s="9">
        <f>J43/$J$45</f>
        <v>0.44638949671772427</v>
      </c>
      <c r="L43" s="46"/>
      <c r="M43" s="8">
        <v>5</v>
      </c>
    </row>
    <row r="44" spans="1:13" ht="12">
      <c r="A44" s="8" t="s">
        <v>7</v>
      </c>
      <c r="B44" s="24"/>
      <c r="C44" s="24"/>
      <c r="D44" s="9"/>
      <c r="E44" s="24"/>
      <c r="F44" s="24"/>
      <c r="G44" s="14" t="s">
        <v>264</v>
      </c>
      <c r="H44" s="14" t="s">
        <v>265</v>
      </c>
      <c r="I44" s="14" t="s">
        <v>107</v>
      </c>
      <c r="J44" s="30">
        <v>1917</v>
      </c>
      <c r="K44" s="15">
        <f>J44/$J$45</f>
        <v>0.4660831509846827</v>
      </c>
      <c r="L44" s="16" t="s">
        <v>351</v>
      </c>
      <c r="M44" s="14">
        <v>11</v>
      </c>
    </row>
    <row r="45" spans="1:13" s="19" customFormat="1" ht="12.75" thickBot="1">
      <c r="A45" s="17"/>
      <c r="B45" s="25"/>
      <c r="C45" s="25"/>
      <c r="D45" s="18"/>
      <c r="E45" s="25"/>
      <c r="F45" s="25"/>
      <c r="G45" s="17"/>
      <c r="H45" s="17"/>
      <c r="I45" s="17"/>
      <c r="J45" s="25">
        <f>SUM(J41:J44)</f>
        <v>4113</v>
      </c>
      <c r="K45" s="45"/>
      <c r="L45" s="11"/>
      <c r="M45" s="17">
        <f>SUM(M41:M44)</f>
        <v>16</v>
      </c>
    </row>
    <row r="46" spans="1:13" ht="12.75" thickTop="1">
      <c r="A46" s="8" t="s">
        <v>266</v>
      </c>
      <c r="B46" s="24">
        <v>767</v>
      </c>
      <c r="C46" s="24">
        <v>585</v>
      </c>
      <c r="D46" s="9">
        <f>C46/B46</f>
        <v>0.7627118644067796</v>
      </c>
      <c r="E46" s="24">
        <v>25</v>
      </c>
      <c r="F46" s="24">
        <v>13</v>
      </c>
      <c r="G46" s="8" t="s">
        <v>267</v>
      </c>
      <c r="H46" s="8" t="s">
        <v>268</v>
      </c>
      <c r="I46" s="8" t="s">
        <v>103</v>
      </c>
      <c r="J46" s="24">
        <v>12</v>
      </c>
      <c r="K46" s="9">
        <f>J46/$J$53</f>
        <v>0.02142857142857143</v>
      </c>
      <c r="L46" s="46"/>
      <c r="M46" s="8"/>
    </row>
    <row r="47" spans="1:13" ht="12">
      <c r="A47" s="8" t="s">
        <v>7</v>
      </c>
      <c r="B47" s="24"/>
      <c r="C47" s="24"/>
      <c r="D47" s="9"/>
      <c r="E47" s="24"/>
      <c r="F47" s="24"/>
      <c r="G47" s="8" t="s">
        <v>269</v>
      </c>
      <c r="H47" s="8" t="s">
        <v>270</v>
      </c>
      <c r="I47" s="8" t="s">
        <v>114</v>
      </c>
      <c r="J47" s="24">
        <v>63</v>
      </c>
      <c r="K47" s="9">
        <f aca="true" t="shared" si="1" ref="K47:K52">J47/$J$53</f>
        <v>0.1125</v>
      </c>
      <c r="L47" s="46"/>
      <c r="M47" s="8">
        <v>1</v>
      </c>
    </row>
    <row r="48" spans="1:13" ht="12">
      <c r="A48" s="8" t="s">
        <v>7</v>
      </c>
      <c r="B48" s="24"/>
      <c r="C48" s="24"/>
      <c r="D48" s="9"/>
      <c r="E48" s="24"/>
      <c r="F48" s="24"/>
      <c r="G48" s="8" t="s">
        <v>271</v>
      </c>
      <c r="H48" s="8" t="s">
        <v>272</v>
      </c>
      <c r="I48" s="8" t="s">
        <v>59</v>
      </c>
      <c r="J48" s="24">
        <v>8</v>
      </c>
      <c r="K48" s="9">
        <f t="shared" si="1"/>
        <v>0.014285714285714285</v>
      </c>
      <c r="L48" s="46"/>
      <c r="M48" s="8"/>
    </row>
    <row r="49" spans="1:13" ht="12">
      <c r="A49" s="8" t="s">
        <v>7</v>
      </c>
      <c r="B49" s="24"/>
      <c r="C49" s="24"/>
      <c r="D49" s="9"/>
      <c r="E49" s="24"/>
      <c r="F49" s="24"/>
      <c r="G49" s="8" t="s">
        <v>273</v>
      </c>
      <c r="H49" s="8" t="s">
        <v>272</v>
      </c>
      <c r="I49" s="8" t="s">
        <v>195</v>
      </c>
      <c r="J49" s="24">
        <v>99</v>
      </c>
      <c r="K49" s="9">
        <f t="shared" si="1"/>
        <v>0.1767857142857143</v>
      </c>
      <c r="L49" s="46"/>
      <c r="M49" s="8">
        <v>2</v>
      </c>
    </row>
    <row r="50" spans="1:13" ht="12">
      <c r="A50" s="8" t="s">
        <v>7</v>
      </c>
      <c r="B50" s="24"/>
      <c r="C50" s="24"/>
      <c r="D50" s="9"/>
      <c r="E50" s="24"/>
      <c r="F50" s="24"/>
      <c r="G50" s="8" t="s">
        <v>274</v>
      </c>
      <c r="H50" s="8" t="s">
        <v>21</v>
      </c>
      <c r="I50" s="8" t="s">
        <v>6</v>
      </c>
      <c r="J50" s="24">
        <v>66</v>
      </c>
      <c r="K50" s="9">
        <f t="shared" si="1"/>
        <v>0.11785714285714285</v>
      </c>
      <c r="L50" s="46"/>
      <c r="M50" s="8">
        <v>1</v>
      </c>
    </row>
    <row r="51" spans="1:13" ht="12">
      <c r="A51" s="8" t="s">
        <v>7</v>
      </c>
      <c r="B51" s="24"/>
      <c r="C51" s="24"/>
      <c r="D51" s="9"/>
      <c r="E51" s="24"/>
      <c r="F51" s="24"/>
      <c r="G51" s="8" t="s">
        <v>275</v>
      </c>
      <c r="H51" s="8" t="s">
        <v>215</v>
      </c>
      <c r="I51" s="8" t="s">
        <v>201</v>
      </c>
      <c r="J51" s="24">
        <v>4</v>
      </c>
      <c r="K51" s="9">
        <f t="shared" si="1"/>
        <v>0.007142857142857143</v>
      </c>
      <c r="L51" s="46"/>
      <c r="M51" s="8"/>
    </row>
    <row r="52" spans="1:13" ht="12">
      <c r="A52" s="8" t="s">
        <v>7</v>
      </c>
      <c r="B52" s="24"/>
      <c r="C52" s="24"/>
      <c r="D52" s="9"/>
      <c r="E52" s="24"/>
      <c r="F52" s="24"/>
      <c r="G52" s="14" t="s">
        <v>276</v>
      </c>
      <c r="H52" s="14" t="s">
        <v>148</v>
      </c>
      <c r="I52" s="14" t="s">
        <v>139</v>
      </c>
      <c r="J52" s="30">
        <v>308</v>
      </c>
      <c r="K52" s="15">
        <f t="shared" si="1"/>
        <v>0.55</v>
      </c>
      <c r="L52" s="16" t="s">
        <v>351</v>
      </c>
      <c r="M52" s="14">
        <v>8</v>
      </c>
    </row>
    <row r="53" spans="1:13" s="19" customFormat="1" ht="12.75" thickBot="1">
      <c r="A53" s="17"/>
      <c r="B53" s="25"/>
      <c r="C53" s="25"/>
      <c r="D53" s="18"/>
      <c r="E53" s="25"/>
      <c r="F53" s="25"/>
      <c r="G53" s="17"/>
      <c r="H53" s="17"/>
      <c r="I53" s="17"/>
      <c r="J53" s="25">
        <f>SUM(J46:J52)</f>
        <v>560</v>
      </c>
      <c r="K53" s="45"/>
      <c r="L53" s="11"/>
      <c r="M53" s="17">
        <f>SUM(M46:M52)</f>
        <v>12</v>
      </c>
    </row>
    <row r="54" spans="1:13" ht="12.75" thickTop="1">
      <c r="A54" s="8" t="s">
        <v>277</v>
      </c>
      <c r="B54" s="24">
        <v>4699</v>
      </c>
      <c r="C54" s="24">
        <v>3706</v>
      </c>
      <c r="D54" s="9">
        <f>C54/B54</f>
        <v>0.7886784422217493</v>
      </c>
      <c r="E54" s="24">
        <v>149</v>
      </c>
      <c r="F54" s="24">
        <v>37</v>
      </c>
      <c r="G54" s="8" t="s">
        <v>278</v>
      </c>
      <c r="H54" s="8" t="s">
        <v>279</v>
      </c>
      <c r="I54" s="8" t="s">
        <v>139</v>
      </c>
      <c r="J54" s="24">
        <v>1742</v>
      </c>
      <c r="K54" s="9">
        <f>J54/$J$57</f>
        <v>0.4897385437166151</v>
      </c>
      <c r="L54" s="10" t="s">
        <v>351</v>
      </c>
      <c r="M54" s="8">
        <v>11</v>
      </c>
    </row>
    <row r="55" spans="1:13" ht="12">
      <c r="A55" s="8" t="s">
        <v>7</v>
      </c>
      <c r="B55" s="24"/>
      <c r="C55" s="24"/>
      <c r="D55" s="9"/>
      <c r="E55" s="24"/>
      <c r="F55" s="24"/>
      <c r="G55" s="8" t="s">
        <v>280</v>
      </c>
      <c r="H55" s="8" t="s">
        <v>281</v>
      </c>
      <c r="I55" s="8" t="s">
        <v>135</v>
      </c>
      <c r="J55" s="24">
        <v>1473</v>
      </c>
      <c r="K55" s="9">
        <f>J55/$J$57</f>
        <v>0.41411301658701155</v>
      </c>
      <c r="L55" s="46"/>
      <c r="M55" s="8">
        <v>4</v>
      </c>
    </row>
    <row r="56" spans="1:13" ht="12">
      <c r="A56" s="8" t="s">
        <v>7</v>
      </c>
      <c r="B56" s="24"/>
      <c r="C56" s="24"/>
      <c r="D56" s="9"/>
      <c r="E56" s="24"/>
      <c r="F56" s="24"/>
      <c r="G56" s="14" t="s">
        <v>282</v>
      </c>
      <c r="H56" s="14" t="s">
        <v>254</v>
      </c>
      <c r="I56" s="14" t="s">
        <v>195</v>
      </c>
      <c r="J56" s="30">
        <v>342</v>
      </c>
      <c r="K56" s="15">
        <f>J56/$J$57</f>
        <v>0.09614843969637335</v>
      </c>
      <c r="L56" s="47"/>
      <c r="M56" s="14">
        <v>1</v>
      </c>
    </row>
    <row r="57" spans="1:13" s="19" customFormat="1" ht="12.75" thickBot="1">
      <c r="A57" s="17"/>
      <c r="B57" s="25"/>
      <c r="C57" s="25"/>
      <c r="D57" s="18"/>
      <c r="E57" s="25"/>
      <c r="F57" s="25"/>
      <c r="G57" s="17"/>
      <c r="H57" s="17"/>
      <c r="I57" s="17"/>
      <c r="J57" s="25">
        <f>SUM(J54:J56)</f>
        <v>3557</v>
      </c>
      <c r="K57" s="45"/>
      <c r="L57" s="11"/>
      <c r="M57" s="17">
        <f>SUM(M54:M56)</f>
        <v>16</v>
      </c>
    </row>
    <row r="58" spans="1:13" ht="12.75" thickTop="1">
      <c r="A58" s="8" t="s">
        <v>283</v>
      </c>
      <c r="B58" s="24">
        <v>723</v>
      </c>
      <c r="C58" s="24">
        <v>590</v>
      </c>
      <c r="D58" s="9">
        <f>C58/B58</f>
        <v>0.8160442600276625</v>
      </c>
      <c r="E58" s="24">
        <v>18</v>
      </c>
      <c r="F58" s="24">
        <v>5</v>
      </c>
      <c r="G58" s="8" t="s">
        <v>214</v>
      </c>
      <c r="H58" s="8" t="s">
        <v>40</v>
      </c>
      <c r="I58" s="8" t="s">
        <v>216</v>
      </c>
      <c r="J58" s="24">
        <v>2</v>
      </c>
      <c r="K58" s="9">
        <f>J58/$J$62</f>
        <v>0.0034965034965034965</v>
      </c>
      <c r="L58" s="46"/>
      <c r="M58" s="8"/>
    </row>
    <row r="59" spans="1:13" ht="12">
      <c r="A59" s="8" t="s">
        <v>7</v>
      </c>
      <c r="B59" s="24"/>
      <c r="C59" s="24"/>
      <c r="D59" s="9"/>
      <c r="E59" s="24"/>
      <c r="F59" s="24"/>
      <c r="G59" s="8" t="s">
        <v>284</v>
      </c>
      <c r="H59" s="8" t="s">
        <v>182</v>
      </c>
      <c r="I59" s="8" t="s">
        <v>6</v>
      </c>
      <c r="J59" s="24">
        <v>355</v>
      </c>
      <c r="K59" s="9">
        <f>J59/$J$62</f>
        <v>0.6206293706293706</v>
      </c>
      <c r="L59" s="10" t="s">
        <v>351</v>
      </c>
      <c r="M59" s="8">
        <v>8</v>
      </c>
    </row>
    <row r="60" spans="1:13" ht="12">
      <c r="A60" s="8" t="s">
        <v>7</v>
      </c>
      <c r="B60" s="24"/>
      <c r="C60" s="24"/>
      <c r="D60" s="9"/>
      <c r="E60" s="24"/>
      <c r="F60" s="24"/>
      <c r="G60" s="8" t="s">
        <v>285</v>
      </c>
      <c r="H60" s="8" t="s">
        <v>286</v>
      </c>
      <c r="I60" s="8" t="s">
        <v>6</v>
      </c>
      <c r="J60" s="24">
        <v>213</v>
      </c>
      <c r="K60" s="9">
        <f>J60/$J$62</f>
        <v>0.3723776223776224</v>
      </c>
      <c r="L60" s="46"/>
      <c r="M60" s="8">
        <v>4</v>
      </c>
    </row>
    <row r="61" spans="1:13" ht="12">
      <c r="A61" s="8" t="s">
        <v>7</v>
      </c>
      <c r="B61" s="24"/>
      <c r="C61" s="24"/>
      <c r="D61" s="9"/>
      <c r="E61" s="24"/>
      <c r="F61" s="24"/>
      <c r="G61" s="14" t="s">
        <v>265</v>
      </c>
      <c r="H61" s="14" t="s">
        <v>287</v>
      </c>
      <c r="I61" s="14" t="s">
        <v>201</v>
      </c>
      <c r="J61" s="30">
        <v>2</v>
      </c>
      <c r="K61" s="15">
        <f>J61/$J$62</f>
        <v>0.0034965034965034965</v>
      </c>
      <c r="L61" s="47"/>
      <c r="M61" s="14"/>
    </row>
    <row r="62" spans="1:13" s="19" customFormat="1" ht="12.75" thickBot="1">
      <c r="A62" s="17"/>
      <c r="B62" s="25"/>
      <c r="C62" s="25"/>
      <c r="D62" s="18"/>
      <c r="E62" s="25"/>
      <c r="F62" s="25"/>
      <c r="G62" s="17"/>
      <c r="H62" s="17"/>
      <c r="I62" s="17"/>
      <c r="J62" s="25">
        <f>SUM(J58:J61)</f>
        <v>572</v>
      </c>
      <c r="K62" s="45"/>
      <c r="L62" s="11"/>
      <c r="M62" s="17">
        <f>SUM(M59:M61)</f>
        <v>12</v>
      </c>
    </row>
    <row r="63" spans="1:13" ht="12.75" thickTop="1">
      <c r="A63" s="8" t="s">
        <v>288</v>
      </c>
      <c r="B63" s="24">
        <v>3151</v>
      </c>
      <c r="C63" s="24">
        <v>2394</v>
      </c>
      <c r="D63" s="9">
        <f>C63/B63</f>
        <v>0.7597588067280229</v>
      </c>
      <c r="E63" s="24">
        <v>71</v>
      </c>
      <c r="F63" s="24">
        <v>21</v>
      </c>
      <c r="G63" s="8" t="s">
        <v>289</v>
      </c>
      <c r="H63" s="8" t="s">
        <v>9</v>
      </c>
      <c r="I63" s="8" t="s">
        <v>114</v>
      </c>
      <c r="J63" s="24">
        <v>1580</v>
      </c>
      <c r="K63" s="9">
        <f>J63/$J$65</f>
        <v>0.680154972018941</v>
      </c>
      <c r="L63" s="10" t="s">
        <v>351</v>
      </c>
      <c r="M63" s="8">
        <v>11</v>
      </c>
    </row>
    <row r="64" spans="1:13" ht="12">
      <c r="A64" s="8" t="s">
        <v>7</v>
      </c>
      <c r="B64" s="24"/>
      <c r="C64" s="24"/>
      <c r="D64" s="9"/>
      <c r="E64" s="24"/>
      <c r="F64" s="24"/>
      <c r="G64" s="14" t="s">
        <v>290</v>
      </c>
      <c r="H64" s="14" t="s">
        <v>291</v>
      </c>
      <c r="I64" s="14" t="s">
        <v>195</v>
      </c>
      <c r="J64" s="30">
        <v>743</v>
      </c>
      <c r="K64" s="15">
        <f>J64/$J$65</f>
        <v>0.31984502798105896</v>
      </c>
      <c r="L64" s="47"/>
      <c r="M64" s="14">
        <v>5</v>
      </c>
    </row>
    <row r="65" spans="1:13" s="19" customFormat="1" ht="12.75" thickBot="1">
      <c r="A65" s="17"/>
      <c r="B65" s="25"/>
      <c r="C65" s="25"/>
      <c r="D65" s="18"/>
      <c r="E65" s="25"/>
      <c r="F65" s="25"/>
      <c r="G65" s="17"/>
      <c r="H65" s="17"/>
      <c r="I65" s="17"/>
      <c r="J65" s="25">
        <f>SUM(J63:J64)</f>
        <v>2323</v>
      </c>
      <c r="K65" s="45"/>
      <c r="L65" s="11"/>
      <c r="M65" s="17">
        <f>SUM(M63:M64)</f>
        <v>16</v>
      </c>
    </row>
    <row r="66" spans="1:13" ht="12.75" thickTop="1">
      <c r="A66" s="8" t="s">
        <v>292</v>
      </c>
      <c r="B66" s="24">
        <v>6174</v>
      </c>
      <c r="C66" s="24">
        <v>4723</v>
      </c>
      <c r="D66" s="9">
        <f>C66/B66</f>
        <v>0.7649821833495303</v>
      </c>
      <c r="E66" s="24">
        <v>190</v>
      </c>
      <c r="F66" s="24">
        <v>50</v>
      </c>
      <c r="G66" s="8" t="s">
        <v>293</v>
      </c>
      <c r="H66" s="8" t="s">
        <v>21</v>
      </c>
      <c r="I66" s="8" t="s">
        <v>139</v>
      </c>
      <c r="J66" s="24">
        <v>2430</v>
      </c>
      <c r="K66" s="9">
        <f>J66/$J$69</f>
        <v>0.5360688285903376</v>
      </c>
      <c r="L66" s="10" t="s">
        <v>351</v>
      </c>
      <c r="M66" s="8">
        <v>11</v>
      </c>
    </row>
    <row r="67" spans="1:13" ht="12">
      <c r="A67" s="8" t="s">
        <v>7</v>
      </c>
      <c r="B67" s="24"/>
      <c r="C67" s="24"/>
      <c r="D67" s="9"/>
      <c r="E67" s="24"/>
      <c r="F67" s="24"/>
      <c r="G67" s="8" t="s">
        <v>294</v>
      </c>
      <c r="H67" s="8" t="s">
        <v>38</v>
      </c>
      <c r="I67" s="8" t="s">
        <v>295</v>
      </c>
      <c r="J67" s="24">
        <v>1499</v>
      </c>
      <c r="K67" s="9">
        <f>J67/$J$69</f>
        <v>0.33068607985881315</v>
      </c>
      <c r="L67" s="46"/>
      <c r="M67" s="8">
        <v>4</v>
      </c>
    </row>
    <row r="68" spans="1:13" ht="12">
      <c r="A68" s="8" t="s">
        <v>7</v>
      </c>
      <c r="B68" s="24"/>
      <c r="C68" s="24"/>
      <c r="D68" s="9"/>
      <c r="E68" s="24"/>
      <c r="F68" s="24"/>
      <c r="G68" s="14" t="s">
        <v>296</v>
      </c>
      <c r="H68" s="14" t="s">
        <v>297</v>
      </c>
      <c r="I68" s="14" t="s">
        <v>135</v>
      </c>
      <c r="J68" s="30">
        <v>604</v>
      </c>
      <c r="K68" s="15">
        <f>J68/$J$69</f>
        <v>0.13324509155084932</v>
      </c>
      <c r="L68" s="47"/>
      <c r="M68" s="14">
        <v>1</v>
      </c>
    </row>
    <row r="69" spans="1:13" s="19" customFormat="1" ht="12.75" thickBot="1">
      <c r="A69" s="17"/>
      <c r="B69" s="25"/>
      <c r="C69" s="25"/>
      <c r="D69" s="18"/>
      <c r="E69" s="25"/>
      <c r="F69" s="25"/>
      <c r="G69" s="17"/>
      <c r="H69" s="17"/>
      <c r="I69" s="17"/>
      <c r="J69" s="25">
        <f>SUM(J66:J68)</f>
        <v>4533</v>
      </c>
      <c r="K69" s="45"/>
      <c r="L69" s="11"/>
      <c r="M69" s="17">
        <f>SUM(M66:M68)</f>
        <v>16</v>
      </c>
    </row>
    <row r="70" spans="1:13" ht="12.75" thickTop="1">
      <c r="A70" s="8" t="s">
        <v>298</v>
      </c>
      <c r="B70" s="24">
        <v>8485</v>
      </c>
      <c r="C70" s="24">
        <v>6948</v>
      </c>
      <c r="D70" s="9">
        <f>C70/B70</f>
        <v>0.818856806128462</v>
      </c>
      <c r="E70" s="24">
        <v>231</v>
      </c>
      <c r="F70" s="24">
        <v>51</v>
      </c>
      <c r="G70" s="8" t="s">
        <v>299</v>
      </c>
      <c r="H70" s="8" t="s">
        <v>38</v>
      </c>
      <c r="I70" s="8" t="s">
        <v>135</v>
      </c>
      <c r="J70" s="24">
        <v>3437</v>
      </c>
      <c r="K70" s="9">
        <f>J70/$J$72</f>
        <v>0.5116867649248176</v>
      </c>
      <c r="L70" s="10" t="s">
        <v>351</v>
      </c>
      <c r="M70" s="8">
        <v>13</v>
      </c>
    </row>
    <row r="71" spans="1:13" ht="12">
      <c r="A71" s="8" t="s">
        <v>7</v>
      </c>
      <c r="B71" s="24"/>
      <c r="C71" s="24"/>
      <c r="D71" s="9"/>
      <c r="E71" s="24"/>
      <c r="F71" s="24"/>
      <c r="G71" s="14" t="s">
        <v>300</v>
      </c>
      <c r="H71" s="14" t="s">
        <v>301</v>
      </c>
      <c r="I71" s="14" t="s">
        <v>139</v>
      </c>
      <c r="J71" s="30">
        <v>3280</v>
      </c>
      <c r="K71" s="15">
        <f>J71/$J$72</f>
        <v>0.4883132350751824</v>
      </c>
      <c r="L71" s="47"/>
      <c r="M71" s="14">
        <v>7</v>
      </c>
    </row>
    <row r="72" spans="1:13" s="19" customFormat="1" ht="12.75" thickBot="1">
      <c r="A72" s="17"/>
      <c r="B72" s="25"/>
      <c r="C72" s="25"/>
      <c r="D72" s="18"/>
      <c r="E72" s="25"/>
      <c r="F72" s="25"/>
      <c r="G72" s="17"/>
      <c r="H72" s="17"/>
      <c r="I72" s="17"/>
      <c r="J72" s="25">
        <f>SUM(J70:J71)</f>
        <v>6717</v>
      </c>
      <c r="K72" s="45"/>
      <c r="L72" s="11"/>
      <c r="M72" s="17">
        <f>SUM(M70:M71)</f>
        <v>20</v>
      </c>
    </row>
    <row r="73" spans="1:13" ht="12.75" thickTop="1">
      <c r="A73" s="8" t="s">
        <v>302</v>
      </c>
      <c r="B73" s="24">
        <v>2732</v>
      </c>
      <c r="C73" s="24">
        <v>2184</v>
      </c>
      <c r="D73" s="9">
        <f>C73/B73</f>
        <v>0.7994143484626647</v>
      </c>
      <c r="E73" s="24">
        <v>49</v>
      </c>
      <c r="F73" s="24">
        <v>17</v>
      </c>
      <c r="G73" s="8" t="s">
        <v>303</v>
      </c>
      <c r="H73" s="8" t="s">
        <v>304</v>
      </c>
      <c r="I73" s="8" t="s">
        <v>6</v>
      </c>
      <c r="J73" s="24">
        <v>1248</v>
      </c>
      <c r="K73" s="9">
        <f>J73/$J$75</f>
        <v>0.5845433255269321</v>
      </c>
      <c r="L73" s="10" t="s">
        <v>351</v>
      </c>
      <c r="M73" s="8">
        <v>11</v>
      </c>
    </row>
    <row r="74" spans="1:13" ht="12">
      <c r="A74" s="8" t="s">
        <v>7</v>
      </c>
      <c r="B74" s="24"/>
      <c r="C74" s="24"/>
      <c r="D74" s="9"/>
      <c r="E74" s="24"/>
      <c r="F74" s="24"/>
      <c r="G74" s="14" t="s">
        <v>305</v>
      </c>
      <c r="H74" s="14" t="s">
        <v>306</v>
      </c>
      <c r="I74" s="14" t="s">
        <v>6</v>
      </c>
      <c r="J74" s="30">
        <v>887</v>
      </c>
      <c r="K74" s="15">
        <f>J74/$J$75</f>
        <v>0.4154566744730679</v>
      </c>
      <c r="L74" s="47"/>
      <c r="M74" s="14">
        <v>5</v>
      </c>
    </row>
    <row r="75" spans="1:13" s="19" customFormat="1" ht="12">
      <c r="A75" s="22"/>
      <c r="B75" s="28"/>
      <c r="C75" s="28"/>
      <c r="D75" s="23"/>
      <c r="E75" s="28"/>
      <c r="F75" s="28"/>
      <c r="G75" s="22"/>
      <c r="H75" s="22"/>
      <c r="I75" s="22"/>
      <c r="J75" s="28">
        <f>SUM(J73:J74)</f>
        <v>2135</v>
      </c>
      <c r="K75" s="15"/>
      <c r="L75" s="16"/>
      <c r="M75" s="22">
        <f>SUM(M73:M74)</f>
        <v>16</v>
      </c>
    </row>
  </sheetData>
  <printOptions horizontalCentered="1"/>
  <pageMargins left="0.5905511811023623" right="0.5905511811023623" top="0.7874015748031497" bottom="0.7874015748031497" header="0.31496062992125984" footer="0.5118110236220472"/>
  <pageSetup orientation="landscape" paperSize="9" scale="95" r:id="rId1"/>
  <headerFooter alignWithMargins="0">
    <oddHeader>&amp;CElezioni comunali 26/05/2002. TORINO_comuni inferiori 1° turno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7"/>
  <dimension ref="A5:M15"/>
  <sheetViews>
    <sheetView workbookViewId="0" topLeftCell="A1">
      <selection activeCell="E5" sqref="E5:M5"/>
    </sheetView>
  </sheetViews>
  <sheetFormatPr defaultColWidth="9.140625" defaultRowHeight="12.75"/>
  <cols>
    <col min="1" max="1" width="14.421875" style="1" customWidth="1"/>
    <col min="2" max="2" width="8.140625" style="60" customWidth="1"/>
    <col min="3" max="3" width="7.7109375" style="60" customWidth="1"/>
    <col min="4" max="4" width="6.8515625" style="2" customWidth="1"/>
    <col min="5" max="6" width="6.421875" style="60" customWidth="1"/>
    <col min="7" max="7" width="13.421875" style="1" customWidth="1"/>
    <col min="8" max="8" width="20.57421875" style="1" customWidth="1"/>
    <col min="9" max="9" width="14.140625" style="1" customWidth="1"/>
    <col min="10" max="10" width="6.8515625" style="60" customWidth="1"/>
    <col min="11" max="11" width="8.8515625" style="2" customWidth="1"/>
    <col min="12" max="12" width="7.421875" style="1" customWidth="1"/>
    <col min="13" max="13" width="6.57421875" style="1" customWidth="1"/>
    <col min="14" max="16384" width="8.8515625" style="1" customWidth="1"/>
  </cols>
  <sheetData>
    <row r="5" spans="1:13" s="59" customFormat="1" ht="36">
      <c r="A5" s="36" t="s">
        <v>0</v>
      </c>
      <c r="B5" s="37" t="s">
        <v>347</v>
      </c>
      <c r="C5" s="37" t="s">
        <v>348</v>
      </c>
      <c r="D5" s="44" t="s">
        <v>349</v>
      </c>
      <c r="E5" s="37" t="s">
        <v>350</v>
      </c>
      <c r="F5" s="37" t="s">
        <v>1</v>
      </c>
      <c r="G5" s="36" t="s">
        <v>352</v>
      </c>
      <c r="H5" s="36" t="s">
        <v>353</v>
      </c>
      <c r="I5" s="36" t="s">
        <v>354</v>
      </c>
      <c r="J5" s="37" t="s">
        <v>355</v>
      </c>
      <c r="K5" s="43" t="s">
        <v>356</v>
      </c>
      <c r="L5" s="36" t="s">
        <v>2</v>
      </c>
      <c r="M5" s="36" t="s">
        <v>97</v>
      </c>
    </row>
    <row r="6" spans="1:13" ht="12.75">
      <c r="A6" s="62" t="s">
        <v>307</v>
      </c>
      <c r="B6" s="63">
        <v>857</v>
      </c>
      <c r="C6" s="63">
        <v>732</v>
      </c>
      <c r="D6" s="64">
        <f>C6/B6</f>
        <v>0.8541423570595099</v>
      </c>
      <c r="E6" s="63">
        <v>25</v>
      </c>
      <c r="F6" s="63">
        <v>9</v>
      </c>
      <c r="G6" s="62" t="s">
        <v>308</v>
      </c>
      <c r="H6" s="62" t="s">
        <v>309</v>
      </c>
      <c r="I6" s="62" t="s">
        <v>6</v>
      </c>
      <c r="J6" s="63">
        <v>374</v>
      </c>
      <c r="K6" s="64">
        <f>J6/$J$8</f>
        <v>0.5289957567185289</v>
      </c>
      <c r="L6" s="20" t="s">
        <v>351</v>
      </c>
      <c r="M6" s="62">
        <v>8</v>
      </c>
    </row>
    <row r="7" spans="1:13" ht="12.75">
      <c r="A7" s="62" t="s">
        <v>7</v>
      </c>
      <c r="B7" s="63"/>
      <c r="C7" s="63"/>
      <c r="D7" s="64"/>
      <c r="E7" s="63"/>
      <c r="F7" s="63"/>
      <c r="G7" s="73" t="s">
        <v>310</v>
      </c>
      <c r="H7" s="73" t="s">
        <v>311</v>
      </c>
      <c r="I7" s="73" t="s">
        <v>6</v>
      </c>
      <c r="J7" s="74">
        <v>333</v>
      </c>
      <c r="K7" s="72">
        <f>J7/$J$8</f>
        <v>0.471004243281471</v>
      </c>
      <c r="L7" s="73"/>
      <c r="M7" s="73">
        <v>4</v>
      </c>
    </row>
    <row r="8" spans="1:13" s="61" customFormat="1" ht="13.5" thickBot="1">
      <c r="A8" s="65"/>
      <c r="B8" s="66"/>
      <c r="C8" s="66"/>
      <c r="D8" s="67"/>
      <c r="E8" s="66"/>
      <c r="F8" s="66"/>
      <c r="G8" s="65"/>
      <c r="H8" s="65"/>
      <c r="I8" s="65"/>
      <c r="J8" s="66">
        <f>SUM(J6:J7)</f>
        <v>707</v>
      </c>
      <c r="K8" s="68"/>
      <c r="L8" s="65"/>
      <c r="M8" s="65">
        <f>SUM(M6:M7)</f>
        <v>12</v>
      </c>
    </row>
    <row r="9" spans="1:13" ht="13.5" thickTop="1">
      <c r="A9" s="62" t="s">
        <v>312</v>
      </c>
      <c r="B9" s="63">
        <v>403</v>
      </c>
      <c r="C9" s="63">
        <v>355</v>
      </c>
      <c r="D9" s="64">
        <f>C9/B9</f>
        <v>0.8808933002481389</v>
      </c>
      <c r="E9" s="63">
        <v>9</v>
      </c>
      <c r="F9" s="63">
        <v>3</v>
      </c>
      <c r="G9" s="62" t="s">
        <v>313</v>
      </c>
      <c r="H9" s="62" t="s">
        <v>222</v>
      </c>
      <c r="I9" s="62" t="s">
        <v>6</v>
      </c>
      <c r="J9" s="63">
        <v>159</v>
      </c>
      <c r="K9" s="64">
        <f>J9/$J$11</f>
        <v>0.4595375722543353</v>
      </c>
      <c r="L9" s="62"/>
      <c r="M9" s="62">
        <v>4</v>
      </c>
    </row>
    <row r="10" spans="1:13" ht="12.75">
      <c r="A10" s="62" t="s">
        <v>7</v>
      </c>
      <c r="B10" s="63"/>
      <c r="C10" s="63"/>
      <c r="D10" s="64"/>
      <c r="E10" s="63"/>
      <c r="F10" s="63"/>
      <c r="G10" s="73" t="s">
        <v>314</v>
      </c>
      <c r="H10" s="73" t="s">
        <v>315</v>
      </c>
      <c r="I10" s="73" t="s">
        <v>6</v>
      </c>
      <c r="J10" s="74">
        <v>187</v>
      </c>
      <c r="K10" s="72">
        <f>J10/$J$11</f>
        <v>0.5404624277456648</v>
      </c>
      <c r="L10" s="22" t="s">
        <v>351</v>
      </c>
      <c r="M10" s="73">
        <v>8</v>
      </c>
    </row>
    <row r="11" spans="1:13" s="61" customFormat="1" ht="13.5" thickBot="1">
      <c r="A11" s="65"/>
      <c r="B11" s="66"/>
      <c r="C11" s="66"/>
      <c r="D11" s="67"/>
      <c r="E11" s="66"/>
      <c r="F11" s="66"/>
      <c r="G11" s="65"/>
      <c r="H11" s="65"/>
      <c r="I11" s="65"/>
      <c r="J11" s="66">
        <f>SUM(J9:J10)</f>
        <v>346</v>
      </c>
      <c r="K11" s="68"/>
      <c r="L11" s="65"/>
      <c r="M11" s="65">
        <f>SUM(M9:M10)</f>
        <v>12</v>
      </c>
    </row>
    <row r="12" spans="1:13" ht="13.5" thickTop="1">
      <c r="A12" s="62" t="s">
        <v>316</v>
      </c>
      <c r="B12" s="63">
        <v>402</v>
      </c>
      <c r="C12" s="63">
        <v>270</v>
      </c>
      <c r="D12" s="64">
        <f>C12/B12</f>
        <v>0.6716417910447762</v>
      </c>
      <c r="E12" s="63">
        <v>6</v>
      </c>
      <c r="F12" s="63">
        <v>4</v>
      </c>
      <c r="G12" s="62" t="s">
        <v>317</v>
      </c>
      <c r="H12" s="62" t="s">
        <v>126</v>
      </c>
      <c r="I12" s="62" t="s">
        <v>6</v>
      </c>
      <c r="J12" s="63">
        <v>104</v>
      </c>
      <c r="K12" s="64">
        <f>J12/$J$15</f>
        <v>0.3939393939393939</v>
      </c>
      <c r="L12" s="62"/>
      <c r="M12" s="62">
        <v>3</v>
      </c>
    </row>
    <row r="13" spans="1:13" ht="12.75">
      <c r="A13" s="62" t="s">
        <v>7</v>
      </c>
      <c r="B13" s="63"/>
      <c r="C13" s="63"/>
      <c r="D13" s="64"/>
      <c r="E13" s="63"/>
      <c r="F13" s="63"/>
      <c r="G13" s="62" t="s">
        <v>318</v>
      </c>
      <c r="H13" s="62" t="s">
        <v>45</v>
      </c>
      <c r="I13" s="62" t="s">
        <v>6</v>
      </c>
      <c r="J13" s="63">
        <v>123</v>
      </c>
      <c r="K13" s="64">
        <f>J13/$J$15</f>
        <v>0.4659090909090909</v>
      </c>
      <c r="L13" s="20" t="s">
        <v>351</v>
      </c>
      <c r="M13" s="62">
        <v>8</v>
      </c>
    </row>
    <row r="14" spans="1:13" ht="12.75">
      <c r="A14" s="62" t="s">
        <v>7</v>
      </c>
      <c r="B14" s="63"/>
      <c r="C14" s="63"/>
      <c r="D14" s="64"/>
      <c r="E14" s="63"/>
      <c r="F14" s="63"/>
      <c r="G14" s="73" t="s">
        <v>319</v>
      </c>
      <c r="H14" s="73" t="s">
        <v>261</v>
      </c>
      <c r="I14" s="73" t="s">
        <v>6</v>
      </c>
      <c r="J14" s="74">
        <v>37</v>
      </c>
      <c r="K14" s="72">
        <f>J14/$J$15</f>
        <v>0.14015151515151514</v>
      </c>
      <c r="L14" s="73"/>
      <c r="M14" s="73">
        <v>1</v>
      </c>
    </row>
    <row r="15" spans="1:13" s="61" customFormat="1" ht="12.75">
      <c r="A15" s="69"/>
      <c r="B15" s="70"/>
      <c r="C15" s="70"/>
      <c r="D15" s="71"/>
      <c r="E15" s="70"/>
      <c r="F15" s="70"/>
      <c r="G15" s="69"/>
      <c r="H15" s="69"/>
      <c r="I15" s="69"/>
      <c r="J15" s="70">
        <f>SUM(J12:J14)</f>
        <v>264</v>
      </c>
      <c r="K15" s="72"/>
      <c r="L15" s="69"/>
      <c r="M15" s="69">
        <f>SUM(M12:M14)</f>
        <v>12</v>
      </c>
    </row>
  </sheetData>
  <printOptions horizontalCentered="1"/>
  <pageMargins left="0.7874015748031497" right="0.7874015748031497" top="0.984251968503937" bottom="0.984251968503937" header="0.5118110236220472" footer="0.5118110236220472"/>
  <pageSetup orientation="landscape" paperSize="9" r:id="rId1"/>
  <headerFooter alignWithMargins="0">
    <oddHeader>&amp;CElezioni comunali 26/05/2002. VERBANO-CUSIO-OSSOLA_ comuni inferiori 1° turno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Foglio8"/>
  <dimension ref="A4:O26"/>
  <sheetViews>
    <sheetView workbookViewId="0" topLeftCell="A1">
      <selection activeCell="H2" sqref="H2"/>
    </sheetView>
  </sheetViews>
  <sheetFormatPr defaultColWidth="9.140625" defaultRowHeight="12.75"/>
  <cols>
    <col min="1" max="1" width="16.7109375" style="3" customWidth="1"/>
    <col min="2" max="3" width="6.7109375" style="29" bestFit="1" customWidth="1"/>
    <col min="4" max="4" width="7.57421875" style="6" customWidth="1"/>
    <col min="5" max="5" width="5.140625" style="29" bestFit="1" customWidth="1"/>
    <col min="6" max="6" width="5.8515625" style="29" customWidth="1"/>
    <col min="7" max="7" width="24.140625" style="3" customWidth="1"/>
    <col min="8" max="8" width="13.57421875" style="3" bestFit="1" customWidth="1"/>
    <col min="9" max="9" width="19.7109375" style="3" bestFit="1" customWidth="1"/>
    <col min="10" max="10" width="5.421875" style="29" bestFit="1" customWidth="1"/>
    <col min="11" max="11" width="7.57421875" style="6" customWidth="1"/>
    <col min="12" max="12" width="6.8515625" style="3" customWidth="1"/>
    <col min="13" max="13" width="5.57421875" style="3" bestFit="1" customWidth="1"/>
    <col min="14" max="16384" width="9.140625" style="3" customWidth="1"/>
  </cols>
  <sheetData>
    <row r="4" spans="1:15" s="50" customFormat="1" ht="36">
      <c r="A4" s="36" t="s">
        <v>0</v>
      </c>
      <c r="B4" s="37" t="s">
        <v>347</v>
      </c>
      <c r="C4" s="37" t="s">
        <v>348</v>
      </c>
      <c r="D4" s="44" t="s">
        <v>349</v>
      </c>
      <c r="E4" s="37" t="s">
        <v>350</v>
      </c>
      <c r="F4" s="37" t="s">
        <v>1</v>
      </c>
      <c r="G4" s="36" t="s">
        <v>352</v>
      </c>
      <c r="H4" s="36" t="s">
        <v>353</v>
      </c>
      <c r="I4" s="36" t="s">
        <v>354</v>
      </c>
      <c r="J4" s="37" t="s">
        <v>355</v>
      </c>
      <c r="K4" s="43" t="s">
        <v>356</v>
      </c>
      <c r="L4" s="36" t="s">
        <v>2</v>
      </c>
      <c r="M4" s="36" t="s">
        <v>97</v>
      </c>
      <c r="N4" s="42"/>
      <c r="O4" s="42"/>
    </row>
    <row r="5" spans="1:13" ht="12">
      <c r="A5" s="8" t="s">
        <v>360</v>
      </c>
      <c r="B5" s="24">
        <v>390</v>
      </c>
      <c r="C5" s="24">
        <v>323</v>
      </c>
      <c r="D5" s="9">
        <f>C5/B5</f>
        <v>0.8282051282051283</v>
      </c>
      <c r="E5" s="24">
        <v>18</v>
      </c>
      <c r="F5" s="24">
        <v>7</v>
      </c>
      <c r="G5" s="8" t="s">
        <v>320</v>
      </c>
      <c r="H5" s="8" t="s">
        <v>321</v>
      </c>
      <c r="I5" s="8" t="s">
        <v>6</v>
      </c>
      <c r="J5" s="24">
        <v>198</v>
      </c>
      <c r="K5" s="9">
        <f>J5/$J$7</f>
        <v>0.6491803278688525</v>
      </c>
      <c r="L5" s="10" t="s">
        <v>351</v>
      </c>
      <c r="M5" s="8">
        <v>8</v>
      </c>
    </row>
    <row r="6" spans="1:13" ht="12">
      <c r="A6" s="8" t="s">
        <v>7</v>
      </c>
      <c r="B6" s="24"/>
      <c r="C6" s="24"/>
      <c r="D6" s="9"/>
      <c r="E6" s="24"/>
      <c r="F6" s="24"/>
      <c r="G6" s="14" t="s">
        <v>322</v>
      </c>
      <c r="H6" s="14" t="s">
        <v>38</v>
      </c>
      <c r="I6" s="14" t="s">
        <v>6</v>
      </c>
      <c r="J6" s="30">
        <v>107</v>
      </c>
      <c r="K6" s="15">
        <f>J6/$J$7</f>
        <v>0.35081967213114756</v>
      </c>
      <c r="L6" s="47"/>
      <c r="M6" s="14">
        <v>4</v>
      </c>
    </row>
    <row r="7" spans="1:13" s="19" customFormat="1" ht="12.75" thickBot="1">
      <c r="A7" s="17"/>
      <c r="B7" s="25"/>
      <c r="C7" s="25"/>
      <c r="D7" s="18"/>
      <c r="E7" s="25"/>
      <c r="F7" s="25"/>
      <c r="G7" s="17"/>
      <c r="H7" s="17"/>
      <c r="I7" s="17"/>
      <c r="J7" s="25">
        <f>SUM(J5:J6)</f>
        <v>305</v>
      </c>
      <c r="K7" s="45"/>
      <c r="L7" s="11"/>
      <c r="M7" s="17">
        <f>SUM(M5:M6)</f>
        <v>12</v>
      </c>
    </row>
    <row r="8" spans="1:13" ht="12.75" thickTop="1">
      <c r="A8" s="8" t="s">
        <v>323</v>
      </c>
      <c r="B8" s="24">
        <v>244</v>
      </c>
      <c r="C8" s="24">
        <v>210</v>
      </c>
      <c r="D8" s="9">
        <f>C8/B8</f>
        <v>0.860655737704918</v>
      </c>
      <c r="E8" s="24">
        <v>8</v>
      </c>
      <c r="F8" s="24">
        <v>3</v>
      </c>
      <c r="G8" s="8" t="s">
        <v>324</v>
      </c>
      <c r="H8" s="8" t="s">
        <v>325</v>
      </c>
      <c r="I8" s="8" t="s">
        <v>6</v>
      </c>
      <c r="J8" s="24">
        <v>103</v>
      </c>
      <c r="K8" s="9">
        <f>J8/$J$10</f>
        <v>0.5099009900990099</v>
      </c>
      <c r="L8" s="10" t="s">
        <v>351</v>
      </c>
      <c r="M8" s="8">
        <v>8</v>
      </c>
    </row>
    <row r="9" spans="1:13" ht="12">
      <c r="A9" s="8" t="s">
        <v>7</v>
      </c>
      <c r="B9" s="24"/>
      <c r="C9" s="24"/>
      <c r="D9" s="9"/>
      <c r="E9" s="24"/>
      <c r="F9" s="24"/>
      <c r="G9" s="14" t="s">
        <v>326</v>
      </c>
      <c r="H9" s="14" t="s">
        <v>327</v>
      </c>
      <c r="I9" s="14" t="s">
        <v>6</v>
      </c>
      <c r="J9" s="30">
        <v>99</v>
      </c>
      <c r="K9" s="15">
        <f>J9/$J$10</f>
        <v>0.4900990099009901</v>
      </c>
      <c r="L9" s="47"/>
      <c r="M9" s="14">
        <v>4</v>
      </c>
    </row>
    <row r="10" spans="1:13" s="19" customFormat="1" ht="12.75" thickBot="1">
      <c r="A10" s="17"/>
      <c r="B10" s="25"/>
      <c r="C10" s="25"/>
      <c r="D10" s="18"/>
      <c r="E10" s="25"/>
      <c r="F10" s="25"/>
      <c r="G10" s="17"/>
      <c r="H10" s="17"/>
      <c r="I10" s="17"/>
      <c r="J10" s="25">
        <f>SUM(J8:J9)</f>
        <v>202</v>
      </c>
      <c r="K10" s="45"/>
      <c r="L10" s="11"/>
      <c r="M10" s="17">
        <f>SUM(M8:M9)</f>
        <v>12</v>
      </c>
    </row>
    <row r="11" spans="1:13" ht="12.75" thickTop="1">
      <c r="A11" s="8" t="s">
        <v>328</v>
      </c>
      <c r="B11" s="24">
        <v>3493</v>
      </c>
      <c r="C11" s="24">
        <v>2882</v>
      </c>
      <c r="D11" s="9">
        <f>C11/B11</f>
        <v>0.8250787288863441</v>
      </c>
      <c r="E11" s="24">
        <v>147</v>
      </c>
      <c r="F11" s="24">
        <v>63</v>
      </c>
      <c r="G11" s="8" t="s">
        <v>329</v>
      </c>
      <c r="H11" s="8" t="s">
        <v>45</v>
      </c>
      <c r="I11" s="8" t="s">
        <v>139</v>
      </c>
      <c r="J11" s="24">
        <v>1558</v>
      </c>
      <c r="K11" s="9">
        <f>J11/$J$13</f>
        <v>0.5696526508226691</v>
      </c>
      <c r="L11" s="10" t="s">
        <v>351</v>
      </c>
      <c r="M11" s="8">
        <v>11</v>
      </c>
    </row>
    <row r="12" spans="1:13" ht="12">
      <c r="A12" s="8" t="s">
        <v>7</v>
      </c>
      <c r="B12" s="24"/>
      <c r="C12" s="24"/>
      <c r="D12" s="9"/>
      <c r="E12" s="24"/>
      <c r="F12" s="24"/>
      <c r="G12" s="14" t="s">
        <v>330</v>
      </c>
      <c r="H12" s="14" t="s">
        <v>331</v>
      </c>
      <c r="I12" s="14" t="s">
        <v>6</v>
      </c>
      <c r="J12" s="30">
        <v>1177</v>
      </c>
      <c r="K12" s="15">
        <f>J12/$J$13</f>
        <v>0.4303473491773309</v>
      </c>
      <c r="L12" s="47"/>
      <c r="M12" s="14">
        <v>5</v>
      </c>
    </row>
    <row r="13" spans="1:13" s="19" customFormat="1" ht="12.75" thickBot="1">
      <c r="A13" s="17"/>
      <c r="B13" s="25"/>
      <c r="C13" s="25"/>
      <c r="D13" s="18"/>
      <c r="E13" s="25"/>
      <c r="F13" s="25"/>
      <c r="G13" s="17"/>
      <c r="H13" s="17"/>
      <c r="I13" s="17"/>
      <c r="J13" s="25">
        <f>SUM(J11:J12)</f>
        <v>2735</v>
      </c>
      <c r="K13" s="45"/>
      <c r="L13" s="11"/>
      <c r="M13" s="17">
        <f>SUM(M11:M12)</f>
        <v>16</v>
      </c>
    </row>
    <row r="14" spans="1:13" ht="12.75" thickTop="1">
      <c r="A14" s="8" t="s">
        <v>361</v>
      </c>
      <c r="B14" s="24">
        <v>4248</v>
      </c>
      <c r="C14" s="24">
        <v>3379</v>
      </c>
      <c r="D14" s="9">
        <f>C14/B14</f>
        <v>0.7954331450094162</v>
      </c>
      <c r="E14" s="24">
        <v>132</v>
      </c>
      <c r="F14" s="24">
        <v>85</v>
      </c>
      <c r="G14" s="8" t="s">
        <v>332</v>
      </c>
      <c r="H14" s="8" t="s">
        <v>76</v>
      </c>
      <c r="I14" s="8" t="s">
        <v>107</v>
      </c>
      <c r="J14" s="24">
        <v>659</v>
      </c>
      <c r="K14" s="9">
        <f>J14/$J$17</f>
        <v>0.2029565753002772</v>
      </c>
      <c r="L14" s="46"/>
      <c r="M14" s="8">
        <v>4</v>
      </c>
    </row>
    <row r="15" spans="1:13" ht="12">
      <c r="A15" s="8" t="s">
        <v>7</v>
      </c>
      <c r="B15" s="24"/>
      <c r="C15" s="24"/>
      <c r="D15" s="9"/>
      <c r="E15" s="24"/>
      <c r="F15" s="24"/>
      <c r="G15" s="8" t="s">
        <v>333</v>
      </c>
      <c r="H15" s="8" t="s">
        <v>142</v>
      </c>
      <c r="I15" s="8" t="s">
        <v>114</v>
      </c>
      <c r="J15" s="24">
        <v>241</v>
      </c>
      <c r="K15" s="9">
        <f>J15/$J$17</f>
        <v>0.07422235910070835</v>
      </c>
      <c r="L15" s="46"/>
      <c r="M15" s="8">
        <v>1</v>
      </c>
    </row>
    <row r="16" spans="1:13" ht="12">
      <c r="A16" s="8" t="s">
        <v>7</v>
      </c>
      <c r="B16" s="24"/>
      <c r="C16" s="24"/>
      <c r="D16" s="9"/>
      <c r="E16" s="24"/>
      <c r="F16" s="24"/>
      <c r="G16" s="14" t="s">
        <v>334</v>
      </c>
      <c r="H16" s="14" t="s">
        <v>86</v>
      </c>
      <c r="I16" s="14" t="s">
        <v>335</v>
      </c>
      <c r="J16" s="30">
        <v>2347</v>
      </c>
      <c r="K16" s="15">
        <f>J16/$J$17</f>
        <v>0.7228210655990145</v>
      </c>
      <c r="L16" s="16" t="s">
        <v>351</v>
      </c>
      <c r="M16" s="14">
        <v>11</v>
      </c>
    </row>
    <row r="17" spans="1:13" s="19" customFormat="1" ht="12.75" thickBot="1">
      <c r="A17" s="17"/>
      <c r="B17" s="25"/>
      <c r="C17" s="25"/>
      <c r="D17" s="18"/>
      <c r="E17" s="25"/>
      <c r="F17" s="25"/>
      <c r="G17" s="17"/>
      <c r="H17" s="17"/>
      <c r="I17" s="17"/>
      <c r="J17" s="25">
        <f>SUM(J14:J16)</f>
        <v>3247</v>
      </c>
      <c r="K17" s="45"/>
      <c r="L17" s="11"/>
      <c r="M17" s="17">
        <f>SUM(M14:M16)</f>
        <v>16</v>
      </c>
    </row>
    <row r="18" spans="1:13" ht="12.75" thickTop="1">
      <c r="A18" s="8" t="s">
        <v>336</v>
      </c>
      <c r="B18" s="24">
        <v>6600</v>
      </c>
      <c r="C18" s="24">
        <v>5294</v>
      </c>
      <c r="D18" s="9">
        <f>C18/B18</f>
        <v>0.8021212121212121</v>
      </c>
      <c r="E18" s="24">
        <v>320</v>
      </c>
      <c r="F18" s="24">
        <v>151</v>
      </c>
      <c r="G18" s="8" t="s">
        <v>337</v>
      </c>
      <c r="H18" s="8" t="s">
        <v>38</v>
      </c>
      <c r="I18" s="8" t="s">
        <v>139</v>
      </c>
      <c r="J18" s="24">
        <v>1832</v>
      </c>
      <c r="K18" s="9">
        <f>J18/$J$21</f>
        <v>0.36831523924406917</v>
      </c>
      <c r="L18" s="46"/>
      <c r="M18" s="8">
        <v>3</v>
      </c>
    </row>
    <row r="19" spans="1:13" ht="12">
      <c r="A19" s="8" t="s">
        <v>7</v>
      </c>
      <c r="B19" s="24"/>
      <c r="C19" s="24"/>
      <c r="D19" s="9"/>
      <c r="E19" s="24"/>
      <c r="F19" s="24"/>
      <c r="G19" s="8" t="s">
        <v>338</v>
      </c>
      <c r="H19" s="8" t="s">
        <v>38</v>
      </c>
      <c r="I19" s="8" t="s">
        <v>135</v>
      </c>
      <c r="J19" s="24">
        <v>1961</v>
      </c>
      <c r="K19" s="9">
        <f>J19/$J$21</f>
        <v>0.39425010052271814</v>
      </c>
      <c r="L19" s="10" t="s">
        <v>351</v>
      </c>
      <c r="M19" s="8">
        <v>11</v>
      </c>
    </row>
    <row r="20" spans="1:13" ht="12">
      <c r="A20" s="8" t="s">
        <v>7</v>
      </c>
      <c r="B20" s="24"/>
      <c r="C20" s="24"/>
      <c r="D20" s="9"/>
      <c r="E20" s="24"/>
      <c r="F20" s="24"/>
      <c r="G20" s="14" t="s">
        <v>339</v>
      </c>
      <c r="H20" s="14" t="s">
        <v>215</v>
      </c>
      <c r="I20" s="14" t="s">
        <v>195</v>
      </c>
      <c r="J20" s="30">
        <v>1181</v>
      </c>
      <c r="K20" s="15">
        <f>J20/$J$21</f>
        <v>0.23743466023321272</v>
      </c>
      <c r="L20" s="47"/>
      <c r="M20" s="14">
        <v>2</v>
      </c>
    </row>
    <row r="21" spans="1:13" s="19" customFormat="1" ht="12.75" thickBot="1">
      <c r="A21" s="17"/>
      <c r="B21" s="25"/>
      <c r="C21" s="25"/>
      <c r="D21" s="18"/>
      <c r="E21" s="25"/>
      <c r="F21" s="25"/>
      <c r="G21" s="17"/>
      <c r="H21" s="17"/>
      <c r="I21" s="17"/>
      <c r="J21" s="25">
        <f>SUM(J18:J20)</f>
        <v>4974</v>
      </c>
      <c r="K21" s="45"/>
      <c r="L21" s="11"/>
      <c r="M21" s="17">
        <f>SUM(M18:M20)</f>
        <v>16</v>
      </c>
    </row>
    <row r="22" spans="1:13" ht="12.75" thickTop="1">
      <c r="A22" s="8" t="s">
        <v>340</v>
      </c>
      <c r="B22" s="24">
        <v>6685</v>
      </c>
      <c r="C22" s="24">
        <v>5277</v>
      </c>
      <c r="D22" s="9">
        <f>C22/B22</f>
        <v>0.7893792071802543</v>
      </c>
      <c r="E22" s="24">
        <v>189</v>
      </c>
      <c r="F22" s="24">
        <v>93</v>
      </c>
      <c r="G22" s="8" t="s">
        <v>341</v>
      </c>
      <c r="H22" s="8" t="s">
        <v>342</v>
      </c>
      <c r="I22" s="8" t="s">
        <v>114</v>
      </c>
      <c r="J22" s="24">
        <v>587</v>
      </c>
      <c r="K22" s="9">
        <f>J22/$J$26</f>
        <v>0.11536949685534591</v>
      </c>
      <c r="L22" s="46"/>
      <c r="M22" s="8">
        <v>1</v>
      </c>
    </row>
    <row r="23" spans="1:13" ht="12">
      <c r="A23" s="8" t="s">
        <v>7</v>
      </c>
      <c r="B23" s="24"/>
      <c r="C23" s="24"/>
      <c r="D23" s="9"/>
      <c r="E23" s="24"/>
      <c r="F23" s="24"/>
      <c r="G23" s="8" t="s">
        <v>343</v>
      </c>
      <c r="H23" s="8" t="s">
        <v>344</v>
      </c>
      <c r="I23" s="8" t="s">
        <v>6</v>
      </c>
      <c r="J23" s="24">
        <v>357</v>
      </c>
      <c r="K23" s="9">
        <f>J23/$J$26</f>
        <v>0.07016509433962265</v>
      </c>
      <c r="L23" s="46"/>
      <c r="M23" s="8">
        <v>1</v>
      </c>
    </row>
    <row r="24" spans="1:13" ht="12">
      <c r="A24" s="8" t="s">
        <v>7</v>
      </c>
      <c r="B24" s="24"/>
      <c r="C24" s="24"/>
      <c r="D24" s="9"/>
      <c r="E24" s="24"/>
      <c r="F24" s="24"/>
      <c r="G24" s="8" t="s">
        <v>345</v>
      </c>
      <c r="H24" s="8" t="s">
        <v>17</v>
      </c>
      <c r="I24" s="8" t="s">
        <v>139</v>
      </c>
      <c r="J24" s="24">
        <v>1069</v>
      </c>
      <c r="K24" s="9">
        <f>J24/$J$26</f>
        <v>0.21010220125786164</v>
      </c>
      <c r="L24" s="46"/>
      <c r="M24" s="8">
        <v>3</v>
      </c>
    </row>
    <row r="25" spans="1:13" ht="12">
      <c r="A25" s="8" t="s">
        <v>7</v>
      </c>
      <c r="B25" s="24"/>
      <c r="C25" s="24"/>
      <c r="D25" s="9"/>
      <c r="E25" s="24"/>
      <c r="F25" s="24"/>
      <c r="G25" s="14" t="s">
        <v>335</v>
      </c>
      <c r="H25" s="14" t="s">
        <v>346</v>
      </c>
      <c r="I25" s="14" t="s">
        <v>335</v>
      </c>
      <c r="J25" s="30">
        <v>3075</v>
      </c>
      <c r="K25" s="15">
        <f>J25/$J$26</f>
        <v>0.6043632075471698</v>
      </c>
      <c r="L25" s="16" t="s">
        <v>351</v>
      </c>
      <c r="M25" s="14">
        <v>11</v>
      </c>
    </row>
    <row r="26" spans="1:13" s="19" customFormat="1" ht="12">
      <c r="A26" s="22"/>
      <c r="B26" s="28"/>
      <c r="C26" s="28"/>
      <c r="D26" s="23"/>
      <c r="E26" s="28"/>
      <c r="F26" s="28"/>
      <c r="G26" s="22"/>
      <c r="H26" s="22"/>
      <c r="I26" s="22"/>
      <c r="J26" s="28">
        <f>SUM(J22:J25)</f>
        <v>5088</v>
      </c>
      <c r="K26" s="15"/>
      <c r="L26" s="22"/>
      <c r="M26" s="22">
        <f>SUM(M22:M25)</f>
        <v>16</v>
      </c>
    </row>
  </sheetData>
  <printOptions horizontalCentered="1"/>
  <pageMargins left="0.7874015748031497" right="0.7874015748031497" top="0.984251968503937" bottom="0.984251968503937" header="0.5118110236220472" footer="0.5118110236220472"/>
  <pageSetup orientation="landscape" paperSize="9" r:id="rId1"/>
  <headerFooter alignWithMargins="0">
    <oddHeader>&amp;CElezioni comunali 26/05/2002. VERCELLI_comuni inferiori 1° turno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2007-02-07T08:05:13Z</cp:lastPrinted>
  <dcterms:created xsi:type="dcterms:W3CDTF">2007-01-17T09:45:28Z</dcterms:created>
  <dcterms:modified xsi:type="dcterms:W3CDTF">2007-02-07T08:10:05Z</dcterms:modified>
  <cp:category/>
  <cp:version/>
  <cp:contentType/>
  <cp:contentStatus/>
</cp:coreProperties>
</file>